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Niewiadomska\Desktop\MOJE_DOKUMENTY\RAPORTY\RAPORTY_2017\2017_I_POLROCZE\ZALACZNIKI\"/>
    </mc:Choice>
  </mc:AlternateContent>
  <bookViews>
    <workbookView xWindow="-15" yWindow="-15" windowWidth="19260" windowHeight="5715" tabRatio="939"/>
  </bookViews>
  <sheets>
    <sheet name="Z1_podmioty" sheetId="54" r:id="rId1"/>
    <sheet name="Z2_bezrobotni_ogółem" sheetId="30" r:id="rId2"/>
    <sheet name="Z_3_stopa_bezrobocia" sheetId="31" r:id="rId3"/>
    <sheet name="Z4_napływ_bezrobotnych" sheetId="32" r:id="rId4"/>
    <sheet name="Z5_odpływ_bezrobotnych" sheetId="33" r:id="rId5"/>
    <sheet name="Z6 _podjęcia_pracy " sheetId="58" r:id="rId6"/>
    <sheet name="Z7 _niepotwierdzenie_gotowosci" sheetId="34" r:id="rId7"/>
    <sheet name="Z8_udział_podjęć_prcy" sheetId="103" r:id="rId8"/>
    <sheet name="Z9_kobiety " sheetId="99" r:id="rId9"/>
    <sheet name="Z10_udział_kobiet" sheetId="38" r:id="rId10"/>
    <sheet name="Z11_zamieszkali_na_wsi " sheetId="39" r:id="rId11"/>
    <sheet name="Z12_udział_zamieszkałych_na_wsi" sheetId="40" r:id="rId12"/>
    <sheet name="Z13_wybrane_kategorie_bezrobotn" sheetId="104" r:id="rId13"/>
    <sheet name="Z14_wiek" sheetId="120" r:id="rId14"/>
    <sheet name="Z15_wykształcenie " sheetId="121" r:id="rId15"/>
    <sheet name="Z16_staż " sheetId="122" r:id="rId16"/>
    <sheet name="Z17_czas" sheetId="123" r:id="rId17"/>
    <sheet name="Z18_szczegolna" sheetId="124" r:id="rId18"/>
    <sheet name="Z19_naplyw_bezrobot_szczeg" sheetId="118" r:id="rId19"/>
    <sheet name="Z20_odpływ_bezrob_szczeg_sytuac" sheetId="119" r:id="rId20"/>
    <sheet name="Arkusz1" sheetId="100" r:id="rId21"/>
  </sheets>
  <externalReferences>
    <externalReference r:id="rId22"/>
    <externalReference r:id="rId23"/>
  </externalReferences>
  <definedNames>
    <definedName name="_xlnm.Print_Area" localSheetId="2">Z_3_stopa_bezrobocia!$A$1:$I$65</definedName>
    <definedName name="_xlnm.Print_Area" localSheetId="10">'Z11_zamieszkali_na_wsi '!$A$1:$K$67</definedName>
    <definedName name="_xlnm.Print_Area" localSheetId="12">Z13_wybrane_kategorie_bezrobotn!$A$1:$K$66</definedName>
    <definedName name="_xlnm.Print_Area" localSheetId="1">Z2_bezrobotni_ogółem!$A$1:$K$67</definedName>
    <definedName name="_xlnm.Print_Area" localSheetId="8">'Z9_kobiety '!$A$1:$K$67</definedName>
  </definedNames>
  <calcPr calcId="162913"/>
</workbook>
</file>

<file path=xl/calcChain.xml><?xml version="1.0" encoding="utf-8"?>
<calcChain xmlns="http://schemas.openxmlformats.org/spreadsheetml/2006/main">
  <c r="F51" i="54" l="1"/>
  <c r="G51" i="54"/>
  <c r="F46" i="54"/>
  <c r="G46" i="54"/>
  <c r="F38" i="54"/>
  <c r="G38" i="54"/>
  <c r="F31" i="54"/>
  <c r="G31" i="54"/>
  <c r="F29" i="54"/>
  <c r="G29" i="54"/>
  <c r="F20" i="54"/>
  <c r="G20" i="54"/>
  <c r="S6" i="124"/>
  <c r="Q6" i="124"/>
  <c r="O6" i="124"/>
  <c r="M6" i="124"/>
  <c r="K6" i="124"/>
  <c r="I6" i="124"/>
  <c r="G6" i="124"/>
  <c r="E6" i="124"/>
  <c r="C5" i="123"/>
  <c r="M5" i="123" s="1"/>
  <c r="C5" i="122"/>
  <c r="O5" i="122" s="1"/>
  <c r="C5" i="121"/>
  <c r="K5" i="121" s="1"/>
  <c r="C5" i="120"/>
  <c r="M5" i="120" s="1"/>
  <c r="K4" i="104"/>
  <c r="I4" i="104"/>
  <c r="G4" i="104"/>
  <c r="E4" i="104"/>
  <c r="J56" i="119"/>
  <c r="H56" i="119"/>
  <c r="F56" i="119"/>
  <c r="D56" i="119"/>
  <c r="C56" i="119"/>
  <c r="J55" i="119"/>
  <c r="H55" i="119"/>
  <c r="F55" i="119"/>
  <c r="D55" i="119"/>
  <c r="C55" i="119"/>
  <c r="J54" i="119"/>
  <c r="H54" i="119"/>
  <c r="F54" i="119"/>
  <c r="D54" i="119"/>
  <c r="C54" i="119"/>
  <c r="J53" i="119"/>
  <c r="H53" i="119"/>
  <c r="F53" i="119"/>
  <c r="D53" i="119"/>
  <c r="C53" i="119"/>
  <c r="J52" i="119"/>
  <c r="H52" i="119"/>
  <c r="F52" i="119"/>
  <c r="D52" i="119"/>
  <c r="C52" i="119"/>
  <c r="J50" i="119"/>
  <c r="H50" i="119"/>
  <c r="F50" i="119"/>
  <c r="D50" i="119"/>
  <c r="C50" i="119"/>
  <c r="J49" i="119"/>
  <c r="H49" i="119"/>
  <c r="F49" i="119"/>
  <c r="D49" i="119"/>
  <c r="C49" i="119"/>
  <c r="J48" i="119"/>
  <c r="H48" i="119"/>
  <c r="F48" i="119"/>
  <c r="D48" i="119"/>
  <c r="C48" i="119"/>
  <c r="J47" i="119"/>
  <c r="H47" i="119"/>
  <c r="F47" i="119"/>
  <c r="D47" i="119"/>
  <c r="C47" i="119"/>
  <c r="J45" i="119"/>
  <c r="H45" i="119"/>
  <c r="F45" i="119"/>
  <c r="D45" i="119"/>
  <c r="C45" i="119"/>
  <c r="J44" i="119"/>
  <c r="H44" i="119"/>
  <c r="F44" i="119"/>
  <c r="D44" i="119"/>
  <c r="C44" i="119"/>
  <c r="J43" i="119"/>
  <c r="H43" i="119"/>
  <c r="F43" i="119"/>
  <c r="D43" i="119"/>
  <c r="C43" i="119"/>
  <c r="J42" i="119"/>
  <c r="H42" i="119"/>
  <c r="F42" i="119"/>
  <c r="D42" i="119"/>
  <c r="C42" i="119"/>
  <c r="J41" i="119"/>
  <c r="H41" i="119"/>
  <c r="F41" i="119"/>
  <c r="D41" i="119"/>
  <c r="C41" i="119"/>
  <c r="J40" i="119"/>
  <c r="H40" i="119"/>
  <c r="F40" i="119"/>
  <c r="D40" i="119"/>
  <c r="C40" i="119"/>
  <c r="J39" i="119"/>
  <c r="H39" i="119"/>
  <c r="F39" i="119"/>
  <c r="D39" i="119"/>
  <c r="C39" i="119"/>
  <c r="J37" i="119"/>
  <c r="H37" i="119"/>
  <c r="F37" i="119"/>
  <c r="D37" i="119"/>
  <c r="C37" i="119"/>
  <c r="J36" i="119"/>
  <c r="H36" i="119"/>
  <c r="F36" i="119"/>
  <c r="D36" i="119"/>
  <c r="C36" i="119"/>
  <c r="J35" i="119"/>
  <c r="H35" i="119"/>
  <c r="F35" i="119"/>
  <c r="D35" i="119"/>
  <c r="C35" i="119"/>
  <c r="J34" i="119"/>
  <c r="H34" i="119"/>
  <c r="F34" i="119"/>
  <c r="D34" i="119"/>
  <c r="C34" i="119"/>
  <c r="J33" i="119"/>
  <c r="H33" i="119"/>
  <c r="F33" i="119"/>
  <c r="D33" i="119"/>
  <c r="C33" i="119"/>
  <c r="J32" i="119"/>
  <c r="H32" i="119"/>
  <c r="F32" i="119"/>
  <c r="D32" i="119"/>
  <c r="C32" i="119"/>
  <c r="J30" i="119"/>
  <c r="H30" i="119"/>
  <c r="F30" i="119"/>
  <c r="D30" i="119"/>
  <c r="C30" i="119"/>
  <c r="J28" i="119"/>
  <c r="H28" i="119"/>
  <c r="F28" i="119"/>
  <c r="D28" i="119"/>
  <c r="C28" i="119"/>
  <c r="J27" i="119"/>
  <c r="H27" i="119"/>
  <c r="F27" i="119"/>
  <c r="D27" i="119"/>
  <c r="C27" i="119"/>
  <c r="J26" i="119"/>
  <c r="H26" i="119"/>
  <c r="F26" i="119"/>
  <c r="D26" i="119"/>
  <c r="C26" i="119"/>
  <c r="J25" i="119"/>
  <c r="H25" i="119"/>
  <c r="F25" i="119"/>
  <c r="D25" i="119"/>
  <c r="C25" i="119"/>
  <c r="J24" i="119"/>
  <c r="H24" i="119"/>
  <c r="F24" i="119"/>
  <c r="D24" i="119"/>
  <c r="C24" i="119"/>
  <c r="J23" i="119"/>
  <c r="H23" i="119"/>
  <c r="F23" i="119"/>
  <c r="D23" i="119"/>
  <c r="C23" i="119"/>
  <c r="J22" i="119"/>
  <c r="H22" i="119"/>
  <c r="F22" i="119"/>
  <c r="D22" i="119"/>
  <c r="C22" i="119"/>
  <c r="J21" i="119"/>
  <c r="H21" i="119"/>
  <c r="F21" i="119"/>
  <c r="D21" i="119"/>
  <c r="C21" i="119"/>
  <c r="J19" i="119"/>
  <c r="H19" i="119"/>
  <c r="F19" i="119"/>
  <c r="D19" i="119"/>
  <c r="C19" i="119"/>
  <c r="J18" i="119"/>
  <c r="H18" i="119"/>
  <c r="F18" i="119"/>
  <c r="D18" i="119"/>
  <c r="C18" i="119"/>
  <c r="J17" i="119"/>
  <c r="H17" i="119"/>
  <c r="F17" i="119"/>
  <c r="D17" i="119"/>
  <c r="C17" i="119"/>
  <c r="J16" i="119"/>
  <c r="H16" i="119"/>
  <c r="F16" i="119"/>
  <c r="D16" i="119"/>
  <c r="C16" i="119"/>
  <c r="J15" i="119"/>
  <c r="H15" i="119"/>
  <c r="F15" i="119"/>
  <c r="D15" i="119"/>
  <c r="C15" i="119"/>
  <c r="J14" i="119"/>
  <c r="H14" i="119"/>
  <c r="F14" i="119"/>
  <c r="D14" i="119"/>
  <c r="C14" i="119"/>
  <c r="J12" i="119"/>
  <c r="H12" i="119"/>
  <c r="F12" i="119"/>
  <c r="D12" i="119"/>
  <c r="C12" i="119"/>
  <c r="J11" i="119"/>
  <c r="H11" i="119"/>
  <c r="F11" i="119"/>
  <c r="D11" i="119"/>
  <c r="C11" i="119"/>
  <c r="J10" i="119"/>
  <c r="H10" i="119"/>
  <c r="F10" i="119"/>
  <c r="D10" i="119"/>
  <c r="C10" i="119"/>
  <c r="J9" i="119"/>
  <c r="H9" i="119"/>
  <c r="F9" i="119"/>
  <c r="D9" i="119"/>
  <c r="C9" i="119"/>
  <c r="J8" i="119"/>
  <c r="H8" i="119"/>
  <c r="F8" i="119"/>
  <c r="D8" i="119"/>
  <c r="C8" i="119"/>
  <c r="R56" i="118"/>
  <c r="P56" i="118"/>
  <c r="N56" i="118"/>
  <c r="L56" i="118"/>
  <c r="J56" i="118"/>
  <c r="H56" i="118"/>
  <c r="F56" i="118"/>
  <c r="D56" i="118"/>
  <c r="C56" i="118"/>
  <c r="R55" i="118"/>
  <c r="P55" i="118"/>
  <c r="N55" i="118"/>
  <c r="L55" i="118"/>
  <c r="J55" i="118"/>
  <c r="H55" i="118"/>
  <c r="F55" i="118"/>
  <c r="D55" i="118"/>
  <c r="C55" i="118"/>
  <c r="R54" i="118"/>
  <c r="P54" i="118"/>
  <c r="N54" i="118"/>
  <c r="L54" i="118"/>
  <c r="J54" i="118"/>
  <c r="H54" i="118"/>
  <c r="F54" i="118"/>
  <c r="D54" i="118"/>
  <c r="C54" i="118"/>
  <c r="R53" i="118"/>
  <c r="P53" i="118"/>
  <c r="N53" i="118"/>
  <c r="L53" i="118"/>
  <c r="J53" i="118"/>
  <c r="H53" i="118"/>
  <c r="F53" i="118"/>
  <c r="D53" i="118"/>
  <c r="C53" i="118"/>
  <c r="R52" i="118"/>
  <c r="P52" i="118"/>
  <c r="N52" i="118"/>
  <c r="L52" i="118"/>
  <c r="J52" i="118"/>
  <c r="H52" i="118"/>
  <c r="F52" i="118"/>
  <c r="D52" i="118"/>
  <c r="C52" i="118"/>
  <c r="R50" i="118"/>
  <c r="P50" i="118"/>
  <c r="N50" i="118"/>
  <c r="L50" i="118"/>
  <c r="J50" i="118"/>
  <c r="H50" i="118"/>
  <c r="F50" i="118"/>
  <c r="D50" i="118"/>
  <c r="C50" i="118"/>
  <c r="R49" i="118"/>
  <c r="P49" i="118"/>
  <c r="N49" i="118"/>
  <c r="L49" i="118"/>
  <c r="J49" i="118"/>
  <c r="H49" i="118"/>
  <c r="F49" i="118"/>
  <c r="D49" i="118"/>
  <c r="C49" i="118"/>
  <c r="R48" i="118"/>
  <c r="P48" i="118"/>
  <c r="N48" i="118"/>
  <c r="L48" i="118"/>
  <c r="J48" i="118"/>
  <c r="H48" i="118"/>
  <c r="F48" i="118"/>
  <c r="D48" i="118"/>
  <c r="C48" i="118"/>
  <c r="R47" i="118"/>
  <c r="P47" i="118"/>
  <c r="N47" i="118"/>
  <c r="L47" i="118"/>
  <c r="J47" i="118"/>
  <c r="H47" i="118"/>
  <c r="F47" i="118"/>
  <c r="D47" i="118"/>
  <c r="C47" i="118"/>
  <c r="R45" i="118"/>
  <c r="P45" i="118"/>
  <c r="N45" i="118"/>
  <c r="L45" i="118"/>
  <c r="J45" i="118"/>
  <c r="H45" i="118"/>
  <c r="F45" i="118"/>
  <c r="D45" i="118"/>
  <c r="C45" i="118"/>
  <c r="R44" i="118"/>
  <c r="P44" i="118"/>
  <c r="N44" i="118"/>
  <c r="L44" i="118"/>
  <c r="J44" i="118"/>
  <c r="H44" i="118"/>
  <c r="F44" i="118"/>
  <c r="D44" i="118"/>
  <c r="C44" i="118"/>
  <c r="R43" i="118"/>
  <c r="P43" i="118"/>
  <c r="N43" i="118"/>
  <c r="L43" i="118"/>
  <c r="J43" i="118"/>
  <c r="H43" i="118"/>
  <c r="F43" i="118"/>
  <c r="D43" i="118"/>
  <c r="C43" i="118"/>
  <c r="R42" i="118"/>
  <c r="P42" i="118"/>
  <c r="N42" i="118"/>
  <c r="L42" i="118"/>
  <c r="J42" i="118"/>
  <c r="H42" i="118"/>
  <c r="F42" i="118"/>
  <c r="D42" i="118"/>
  <c r="C42" i="118"/>
  <c r="R41" i="118"/>
  <c r="P41" i="118"/>
  <c r="N41" i="118"/>
  <c r="L41" i="118"/>
  <c r="J41" i="118"/>
  <c r="H41" i="118"/>
  <c r="F41" i="118"/>
  <c r="D41" i="118"/>
  <c r="C41" i="118"/>
  <c r="R40" i="118"/>
  <c r="P40" i="118"/>
  <c r="N40" i="118"/>
  <c r="L40" i="118"/>
  <c r="J40" i="118"/>
  <c r="H40" i="118"/>
  <c r="F40" i="118"/>
  <c r="D40" i="118"/>
  <c r="C40" i="118"/>
  <c r="R39" i="118"/>
  <c r="P39" i="118"/>
  <c r="N39" i="118"/>
  <c r="L39" i="118"/>
  <c r="J39" i="118"/>
  <c r="H39" i="118"/>
  <c r="F39" i="118"/>
  <c r="D39" i="118"/>
  <c r="C39" i="118"/>
  <c r="R37" i="118"/>
  <c r="P37" i="118"/>
  <c r="N37" i="118"/>
  <c r="L37" i="118"/>
  <c r="J37" i="118"/>
  <c r="H37" i="118"/>
  <c r="F37" i="118"/>
  <c r="D37" i="118"/>
  <c r="C37" i="118"/>
  <c r="R36" i="118"/>
  <c r="P36" i="118"/>
  <c r="N36" i="118"/>
  <c r="L36" i="118"/>
  <c r="J36" i="118"/>
  <c r="H36" i="118"/>
  <c r="F36" i="118"/>
  <c r="D36" i="118"/>
  <c r="C36" i="118"/>
  <c r="R35" i="118"/>
  <c r="P35" i="118"/>
  <c r="N35" i="118"/>
  <c r="L35" i="118"/>
  <c r="J35" i="118"/>
  <c r="H35" i="118"/>
  <c r="F35" i="118"/>
  <c r="D35" i="118"/>
  <c r="C35" i="118"/>
  <c r="R34" i="118"/>
  <c r="P34" i="118"/>
  <c r="N34" i="118"/>
  <c r="L34" i="118"/>
  <c r="J34" i="118"/>
  <c r="H34" i="118"/>
  <c r="F34" i="118"/>
  <c r="D34" i="118"/>
  <c r="C34" i="118"/>
  <c r="R33" i="118"/>
  <c r="P33" i="118"/>
  <c r="N33" i="118"/>
  <c r="L33" i="118"/>
  <c r="J33" i="118"/>
  <c r="H33" i="118"/>
  <c r="F33" i="118"/>
  <c r="D33" i="118"/>
  <c r="C33" i="118"/>
  <c r="R32" i="118"/>
  <c r="P32" i="118"/>
  <c r="N32" i="118"/>
  <c r="L32" i="118"/>
  <c r="J32" i="118"/>
  <c r="H32" i="118"/>
  <c r="F32" i="118"/>
  <c r="D32" i="118"/>
  <c r="C32" i="118"/>
  <c r="R30" i="118"/>
  <c r="P30" i="118"/>
  <c r="N30" i="118"/>
  <c r="L30" i="118"/>
  <c r="J30" i="118"/>
  <c r="H30" i="118"/>
  <c r="F30" i="118"/>
  <c r="D30" i="118"/>
  <c r="C30" i="118"/>
  <c r="R28" i="118"/>
  <c r="P28" i="118"/>
  <c r="N28" i="118"/>
  <c r="L28" i="118"/>
  <c r="J28" i="118"/>
  <c r="H28" i="118"/>
  <c r="F28" i="118"/>
  <c r="D28" i="118"/>
  <c r="C28" i="118"/>
  <c r="R27" i="118"/>
  <c r="P27" i="118"/>
  <c r="N27" i="118"/>
  <c r="L27" i="118"/>
  <c r="J27" i="118"/>
  <c r="H27" i="118"/>
  <c r="F27" i="118"/>
  <c r="D27" i="118"/>
  <c r="C27" i="118"/>
  <c r="R26" i="118"/>
  <c r="P26" i="118"/>
  <c r="N26" i="118"/>
  <c r="L26" i="118"/>
  <c r="J26" i="118"/>
  <c r="H26" i="118"/>
  <c r="F26" i="118"/>
  <c r="D26" i="118"/>
  <c r="C26" i="118"/>
  <c r="R25" i="118"/>
  <c r="P25" i="118"/>
  <c r="N25" i="118"/>
  <c r="L25" i="118"/>
  <c r="J25" i="118"/>
  <c r="H25" i="118"/>
  <c r="F25" i="118"/>
  <c r="D25" i="118"/>
  <c r="C25" i="118"/>
  <c r="R24" i="118"/>
  <c r="P24" i="118"/>
  <c r="N24" i="118"/>
  <c r="L24" i="118"/>
  <c r="J24" i="118"/>
  <c r="H24" i="118"/>
  <c r="F24" i="118"/>
  <c r="D24" i="118"/>
  <c r="C24" i="118"/>
  <c r="R23" i="118"/>
  <c r="P23" i="118"/>
  <c r="N23" i="118"/>
  <c r="L23" i="118"/>
  <c r="J23" i="118"/>
  <c r="H23" i="118"/>
  <c r="F23" i="118"/>
  <c r="D23" i="118"/>
  <c r="C23" i="118"/>
  <c r="R22" i="118"/>
  <c r="P22" i="118"/>
  <c r="N22" i="118"/>
  <c r="L22" i="118"/>
  <c r="J22" i="118"/>
  <c r="H22" i="118"/>
  <c r="F22" i="118"/>
  <c r="D22" i="118"/>
  <c r="C22" i="118"/>
  <c r="R21" i="118"/>
  <c r="P21" i="118"/>
  <c r="N21" i="118"/>
  <c r="L21" i="118"/>
  <c r="J21" i="118"/>
  <c r="H21" i="118"/>
  <c r="F21" i="118"/>
  <c r="D21" i="118"/>
  <c r="C21" i="118"/>
  <c r="R19" i="118"/>
  <c r="P19" i="118"/>
  <c r="N19" i="118"/>
  <c r="L19" i="118"/>
  <c r="J19" i="118"/>
  <c r="H19" i="118"/>
  <c r="F19" i="118"/>
  <c r="D19" i="118"/>
  <c r="C19" i="118"/>
  <c r="R18" i="118"/>
  <c r="P18" i="118"/>
  <c r="N18" i="118"/>
  <c r="L18" i="118"/>
  <c r="J18" i="118"/>
  <c r="H18" i="118"/>
  <c r="F18" i="118"/>
  <c r="D18" i="118"/>
  <c r="C18" i="118"/>
  <c r="R17" i="118"/>
  <c r="P17" i="118"/>
  <c r="N17" i="118"/>
  <c r="L17" i="118"/>
  <c r="J17" i="118"/>
  <c r="H17" i="118"/>
  <c r="F17" i="118"/>
  <c r="D17" i="118"/>
  <c r="C17" i="118"/>
  <c r="R16" i="118"/>
  <c r="P16" i="118"/>
  <c r="N16" i="118"/>
  <c r="L16" i="118"/>
  <c r="J16" i="118"/>
  <c r="H16" i="118"/>
  <c r="F16" i="118"/>
  <c r="D16" i="118"/>
  <c r="C16" i="118"/>
  <c r="R15" i="118"/>
  <c r="P15" i="118"/>
  <c r="N15" i="118"/>
  <c r="L15" i="118"/>
  <c r="J15" i="118"/>
  <c r="H15" i="118"/>
  <c r="F15" i="118"/>
  <c r="D15" i="118"/>
  <c r="C15" i="118"/>
  <c r="R14" i="118"/>
  <c r="P14" i="118"/>
  <c r="N14" i="118"/>
  <c r="L14" i="118"/>
  <c r="J14" i="118"/>
  <c r="H14" i="118"/>
  <c r="F14" i="118"/>
  <c r="D14" i="118"/>
  <c r="C14" i="118"/>
  <c r="R12" i="118"/>
  <c r="P12" i="118"/>
  <c r="N12" i="118"/>
  <c r="L12" i="118"/>
  <c r="J12" i="118"/>
  <c r="H12" i="118"/>
  <c r="F12" i="118"/>
  <c r="D12" i="118"/>
  <c r="C12" i="118"/>
  <c r="R11" i="118"/>
  <c r="P11" i="118"/>
  <c r="N11" i="118"/>
  <c r="L11" i="118"/>
  <c r="J11" i="118"/>
  <c r="H11" i="118"/>
  <c r="F11" i="118"/>
  <c r="D11" i="118"/>
  <c r="C11" i="118"/>
  <c r="R10" i="118"/>
  <c r="P10" i="118"/>
  <c r="N10" i="118"/>
  <c r="L10" i="118"/>
  <c r="J10" i="118"/>
  <c r="H10" i="118"/>
  <c r="F10" i="118"/>
  <c r="D10" i="118"/>
  <c r="C10" i="118"/>
  <c r="R9" i="118"/>
  <c r="P9" i="118"/>
  <c r="N9" i="118"/>
  <c r="L9" i="118"/>
  <c r="J9" i="118"/>
  <c r="H9" i="118"/>
  <c r="F9" i="118"/>
  <c r="D9" i="118"/>
  <c r="C9" i="118"/>
  <c r="R8" i="118"/>
  <c r="P8" i="118"/>
  <c r="N8" i="118"/>
  <c r="L8" i="118"/>
  <c r="J8" i="118"/>
  <c r="H8" i="118"/>
  <c r="F8" i="118"/>
  <c r="D8" i="118"/>
  <c r="C8" i="118"/>
  <c r="R57" i="124"/>
  <c r="P57" i="124"/>
  <c r="N57" i="124"/>
  <c r="L57" i="124"/>
  <c r="J57" i="124"/>
  <c r="H57" i="124"/>
  <c r="F57" i="124"/>
  <c r="D57" i="124"/>
  <c r="C57" i="124"/>
  <c r="R56" i="124"/>
  <c r="P56" i="124"/>
  <c r="N56" i="124"/>
  <c r="L56" i="124"/>
  <c r="J56" i="124"/>
  <c r="H56" i="124"/>
  <c r="F56" i="124"/>
  <c r="D56" i="124"/>
  <c r="C56" i="124"/>
  <c r="R55" i="124"/>
  <c r="P55" i="124"/>
  <c r="N55" i="124"/>
  <c r="L55" i="124"/>
  <c r="J55" i="124"/>
  <c r="H55" i="124"/>
  <c r="F55" i="124"/>
  <c r="D55" i="124"/>
  <c r="C55" i="124"/>
  <c r="R54" i="124"/>
  <c r="P54" i="124"/>
  <c r="N54" i="124"/>
  <c r="L54" i="124"/>
  <c r="J54" i="124"/>
  <c r="H54" i="124"/>
  <c r="F54" i="124"/>
  <c r="D54" i="124"/>
  <c r="C54" i="124"/>
  <c r="R53" i="124"/>
  <c r="P53" i="124"/>
  <c r="N53" i="124"/>
  <c r="L53" i="124"/>
  <c r="J53" i="124"/>
  <c r="H53" i="124"/>
  <c r="F53" i="124"/>
  <c r="D53" i="124"/>
  <c r="C53" i="124"/>
  <c r="R51" i="124"/>
  <c r="P51" i="124"/>
  <c r="N51" i="124"/>
  <c r="L51" i="124"/>
  <c r="J51" i="124"/>
  <c r="H51" i="124"/>
  <c r="F51" i="124"/>
  <c r="D51" i="124"/>
  <c r="C51" i="124"/>
  <c r="R50" i="124"/>
  <c r="P50" i="124"/>
  <c r="N50" i="124"/>
  <c r="L50" i="124"/>
  <c r="J50" i="124"/>
  <c r="H50" i="124"/>
  <c r="F50" i="124"/>
  <c r="D50" i="124"/>
  <c r="C50" i="124"/>
  <c r="R49" i="124"/>
  <c r="P49" i="124"/>
  <c r="N49" i="124"/>
  <c r="L49" i="124"/>
  <c r="J49" i="124"/>
  <c r="H49" i="124"/>
  <c r="F49" i="124"/>
  <c r="D49" i="124"/>
  <c r="C49" i="124"/>
  <c r="R48" i="124"/>
  <c r="P48" i="124"/>
  <c r="N48" i="124"/>
  <c r="L48" i="124"/>
  <c r="J48" i="124"/>
  <c r="H48" i="124"/>
  <c r="F48" i="124"/>
  <c r="D48" i="124"/>
  <c r="C48" i="124"/>
  <c r="R46" i="124"/>
  <c r="P46" i="124"/>
  <c r="N46" i="124"/>
  <c r="L46" i="124"/>
  <c r="J46" i="124"/>
  <c r="H46" i="124"/>
  <c r="F46" i="124"/>
  <c r="D46" i="124"/>
  <c r="C46" i="124"/>
  <c r="R45" i="124"/>
  <c r="P45" i="124"/>
  <c r="N45" i="124"/>
  <c r="L45" i="124"/>
  <c r="J45" i="124"/>
  <c r="H45" i="124"/>
  <c r="F45" i="124"/>
  <c r="D45" i="124"/>
  <c r="C45" i="124"/>
  <c r="R44" i="124"/>
  <c r="P44" i="124"/>
  <c r="N44" i="124"/>
  <c r="L44" i="124"/>
  <c r="J44" i="124"/>
  <c r="H44" i="124"/>
  <c r="F44" i="124"/>
  <c r="D44" i="124"/>
  <c r="C44" i="124"/>
  <c r="R43" i="124"/>
  <c r="P43" i="124"/>
  <c r="N43" i="124"/>
  <c r="L43" i="124"/>
  <c r="J43" i="124"/>
  <c r="H43" i="124"/>
  <c r="F43" i="124"/>
  <c r="D43" i="124"/>
  <c r="C43" i="124"/>
  <c r="R42" i="124"/>
  <c r="P42" i="124"/>
  <c r="N42" i="124"/>
  <c r="L42" i="124"/>
  <c r="J42" i="124"/>
  <c r="H42" i="124"/>
  <c r="F42" i="124"/>
  <c r="D42" i="124"/>
  <c r="C42" i="124"/>
  <c r="R41" i="124"/>
  <c r="P41" i="124"/>
  <c r="N41" i="124"/>
  <c r="L41" i="124"/>
  <c r="J41" i="124"/>
  <c r="H41" i="124"/>
  <c r="F41" i="124"/>
  <c r="D41" i="124"/>
  <c r="C41" i="124"/>
  <c r="R40" i="124"/>
  <c r="P40" i="124"/>
  <c r="N40" i="124"/>
  <c r="L40" i="124"/>
  <c r="J40" i="124"/>
  <c r="H40" i="124"/>
  <c r="F40" i="124"/>
  <c r="D40" i="124"/>
  <c r="C40" i="124"/>
  <c r="R38" i="124"/>
  <c r="P38" i="124"/>
  <c r="N38" i="124"/>
  <c r="L38" i="124"/>
  <c r="J38" i="124"/>
  <c r="H38" i="124"/>
  <c r="F38" i="124"/>
  <c r="D38" i="124"/>
  <c r="C38" i="124"/>
  <c r="R37" i="124"/>
  <c r="P37" i="124"/>
  <c r="N37" i="124"/>
  <c r="L37" i="124"/>
  <c r="J37" i="124"/>
  <c r="H37" i="124"/>
  <c r="F37" i="124"/>
  <c r="D37" i="124"/>
  <c r="C37" i="124"/>
  <c r="R36" i="124"/>
  <c r="P36" i="124"/>
  <c r="N36" i="124"/>
  <c r="L36" i="124"/>
  <c r="J36" i="124"/>
  <c r="H36" i="124"/>
  <c r="F36" i="124"/>
  <c r="D36" i="124"/>
  <c r="C36" i="124"/>
  <c r="R35" i="124"/>
  <c r="P35" i="124"/>
  <c r="N35" i="124"/>
  <c r="L35" i="124"/>
  <c r="J35" i="124"/>
  <c r="H35" i="124"/>
  <c r="F35" i="124"/>
  <c r="D35" i="124"/>
  <c r="C35" i="124"/>
  <c r="R34" i="124"/>
  <c r="P34" i="124"/>
  <c r="N34" i="124"/>
  <c r="L34" i="124"/>
  <c r="J34" i="124"/>
  <c r="H34" i="124"/>
  <c r="F34" i="124"/>
  <c r="D34" i="124"/>
  <c r="C34" i="124"/>
  <c r="R33" i="124"/>
  <c r="P33" i="124"/>
  <c r="N33" i="124"/>
  <c r="L33" i="124"/>
  <c r="J33" i="124"/>
  <c r="H33" i="124"/>
  <c r="F33" i="124"/>
  <c r="D33" i="124"/>
  <c r="C33" i="124"/>
  <c r="R31" i="124"/>
  <c r="P31" i="124"/>
  <c r="N31" i="124"/>
  <c r="L31" i="124"/>
  <c r="J31" i="124"/>
  <c r="H31" i="124"/>
  <c r="F31" i="124"/>
  <c r="D31" i="124"/>
  <c r="C31" i="124"/>
  <c r="R29" i="124"/>
  <c r="P29" i="124"/>
  <c r="N29" i="124"/>
  <c r="L29" i="124"/>
  <c r="J29" i="124"/>
  <c r="H29" i="124"/>
  <c r="F29" i="124"/>
  <c r="D29" i="124"/>
  <c r="C29" i="124"/>
  <c r="R28" i="124"/>
  <c r="P28" i="124"/>
  <c r="N28" i="124"/>
  <c r="L28" i="124"/>
  <c r="J28" i="124"/>
  <c r="H28" i="124"/>
  <c r="F28" i="124"/>
  <c r="D28" i="124"/>
  <c r="C28" i="124"/>
  <c r="R27" i="124"/>
  <c r="P27" i="124"/>
  <c r="N27" i="124"/>
  <c r="L27" i="124"/>
  <c r="J27" i="124"/>
  <c r="H27" i="124"/>
  <c r="F27" i="124"/>
  <c r="D27" i="124"/>
  <c r="C27" i="124"/>
  <c r="R26" i="124"/>
  <c r="P26" i="124"/>
  <c r="N26" i="124"/>
  <c r="L26" i="124"/>
  <c r="J26" i="124"/>
  <c r="H26" i="124"/>
  <c r="F26" i="124"/>
  <c r="D26" i="124"/>
  <c r="C26" i="124"/>
  <c r="R25" i="124"/>
  <c r="P25" i="124"/>
  <c r="N25" i="124"/>
  <c r="L25" i="124"/>
  <c r="J25" i="124"/>
  <c r="H25" i="124"/>
  <c r="F25" i="124"/>
  <c r="D25" i="124"/>
  <c r="C25" i="124"/>
  <c r="R24" i="124"/>
  <c r="P24" i="124"/>
  <c r="N24" i="124"/>
  <c r="L24" i="124"/>
  <c r="J24" i="124"/>
  <c r="H24" i="124"/>
  <c r="F24" i="124"/>
  <c r="D24" i="124"/>
  <c r="C24" i="124"/>
  <c r="R23" i="124"/>
  <c r="P23" i="124"/>
  <c r="N23" i="124"/>
  <c r="L23" i="124"/>
  <c r="J23" i="124"/>
  <c r="H23" i="124"/>
  <c r="F23" i="124"/>
  <c r="D23" i="124"/>
  <c r="C23" i="124"/>
  <c r="R22" i="124"/>
  <c r="P22" i="124"/>
  <c r="N22" i="124"/>
  <c r="L22" i="124"/>
  <c r="J22" i="124"/>
  <c r="H22" i="124"/>
  <c r="F22" i="124"/>
  <c r="D22" i="124"/>
  <c r="C22" i="124"/>
  <c r="R20" i="124"/>
  <c r="P20" i="124"/>
  <c r="N20" i="124"/>
  <c r="L20" i="124"/>
  <c r="J20" i="124"/>
  <c r="H20" i="124"/>
  <c r="F20" i="124"/>
  <c r="D20" i="124"/>
  <c r="C20" i="124"/>
  <c r="R19" i="124"/>
  <c r="P19" i="124"/>
  <c r="N19" i="124"/>
  <c r="L19" i="124"/>
  <c r="J19" i="124"/>
  <c r="H19" i="124"/>
  <c r="F19" i="124"/>
  <c r="D19" i="124"/>
  <c r="C19" i="124"/>
  <c r="R18" i="124"/>
  <c r="P18" i="124"/>
  <c r="N18" i="124"/>
  <c r="L18" i="124"/>
  <c r="J18" i="124"/>
  <c r="H18" i="124"/>
  <c r="F18" i="124"/>
  <c r="D18" i="124"/>
  <c r="C18" i="124"/>
  <c r="R17" i="124"/>
  <c r="P17" i="124"/>
  <c r="N17" i="124"/>
  <c r="L17" i="124"/>
  <c r="J17" i="124"/>
  <c r="H17" i="124"/>
  <c r="F17" i="124"/>
  <c r="D17" i="124"/>
  <c r="C17" i="124"/>
  <c r="R16" i="124"/>
  <c r="P16" i="124"/>
  <c r="N16" i="124"/>
  <c r="L16" i="124"/>
  <c r="J16" i="124"/>
  <c r="H16" i="124"/>
  <c r="F16" i="124"/>
  <c r="D16" i="124"/>
  <c r="C16" i="124"/>
  <c r="R15" i="124"/>
  <c r="P15" i="124"/>
  <c r="N15" i="124"/>
  <c r="L15" i="124"/>
  <c r="J15" i="124"/>
  <c r="H15" i="124"/>
  <c r="F15" i="124"/>
  <c r="D15" i="124"/>
  <c r="C15" i="124"/>
  <c r="R13" i="124"/>
  <c r="P13" i="124"/>
  <c r="N13" i="124"/>
  <c r="L13" i="124"/>
  <c r="J13" i="124"/>
  <c r="H13" i="124"/>
  <c r="F13" i="124"/>
  <c r="D13" i="124"/>
  <c r="C13" i="124"/>
  <c r="R12" i="124"/>
  <c r="P12" i="124"/>
  <c r="N12" i="124"/>
  <c r="L12" i="124"/>
  <c r="J12" i="124"/>
  <c r="H12" i="124"/>
  <c r="F12" i="124"/>
  <c r="D12" i="124"/>
  <c r="C12" i="124"/>
  <c r="R11" i="124"/>
  <c r="P11" i="124"/>
  <c r="N11" i="124"/>
  <c r="L11" i="124"/>
  <c r="J11" i="124"/>
  <c r="H11" i="124"/>
  <c r="F11" i="124"/>
  <c r="D11" i="124"/>
  <c r="C11" i="124"/>
  <c r="R10" i="124"/>
  <c r="P10" i="124"/>
  <c r="N10" i="124"/>
  <c r="L10" i="124"/>
  <c r="J10" i="124"/>
  <c r="H10" i="124"/>
  <c r="F10" i="124"/>
  <c r="D10" i="124"/>
  <c r="C10" i="124"/>
  <c r="R9" i="124"/>
  <c r="P9" i="124"/>
  <c r="N9" i="124"/>
  <c r="L9" i="124"/>
  <c r="J9" i="124"/>
  <c r="H9" i="124"/>
  <c r="F9" i="124"/>
  <c r="D9" i="124"/>
  <c r="C9" i="124"/>
  <c r="N56" i="123"/>
  <c r="L56" i="123"/>
  <c r="J56" i="123"/>
  <c r="H56" i="123"/>
  <c r="F56" i="123"/>
  <c r="D56" i="123"/>
  <c r="N55" i="123"/>
  <c r="L55" i="123"/>
  <c r="J55" i="123"/>
  <c r="H55" i="123"/>
  <c r="F55" i="123"/>
  <c r="D55" i="123"/>
  <c r="N54" i="123"/>
  <c r="L54" i="123"/>
  <c r="J54" i="123"/>
  <c r="H54" i="123"/>
  <c r="F54" i="123"/>
  <c r="D54" i="123"/>
  <c r="N53" i="123"/>
  <c r="L53" i="123"/>
  <c r="J53" i="123"/>
  <c r="H53" i="123"/>
  <c r="F53" i="123"/>
  <c r="D53" i="123"/>
  <c r="N52" i="123"/>
  <c r="L52" i="123"/>
  <c r="J52" i="123"/>
  <c r="H52" i="123"/>
  <c r="F52" i="123"/>
  <c r="D52" i="123"/>
  <c r="N50" i="123"/>
  <c r="L50" i="123"/>
  <c r="J50" i="123"/>
  <c r="H50" i="123"/>
  <c r="F50" i="123"/>
  <c r="D50" i="123"/>
  <c r="N49" i="123"/>
  <c r="L49" i="123"/>
  <c r="J49" i="123"/>
  <c r="H49" i="123"/>
  <c r="F49" i="123"/>
  <c r="D49" i="123"/>
  <c r="N48" i="123"/>
  <c r="L48" i="123"/>
  <c r="J48" i="123"/>
  <c r="H48" i="123"/>
  <c r="F48" i="123"/>
  <c r="D48" i="123"/>
  <c r="N47" i="123"/>
  <c r="L47" i="123"/>
  <c r="J47" i="123"/>
  <c r="H47" i="123"/>
  <c r="F47" i="123"/>
  <c r="D47" i="123"/>
  <c r="N45" i="123"/>
  <c r="L45" i="123"/>
  <c r="J45" i="123"/>
  <c r="H45" i="123"/>
  <c r="F45" i="123"/>
  <c r="D45" i="123"/>
  <c r="N44" i="123"/>
  <c r="L44" i="123"/>
  <c r="J44" i="123"/>
  <c r="H44" i="123"/>
  <c r="F44" i="123"/>
  <c r="D44" i="123"/>
  <c r="N43" i="123"/>
  <c r="L43" i="123"/>
  <c r="J43" i="123"/>
  <c r="H43" i="123"/>
  <c r="F43" i="123"/>
  <c r="D43" i="123"/>
  <c r="N42" i="123"/>
  <c r="L42" i="123"/>
  <c r="J42" i="123"/>
  <c r="H42" i="123"/>
  <c r="F42" i="123"/>
  <c r="D42" i="123"/>
  <c r="N41" i="123"/>
  <c r="L41" i="123"/>
  <c r="J41" i="123"/>
  <c r="H41" i="123"/>
  <c r="F41" i="123"/>
  <c r="D41" i="123"/>
  <c r="N40" i="123"/>
  <c r="L40" i="123"/>
  <c r="J40" i="123"/>
  <c r="H40" i="123"/>
  <c r="F40" i="123"/>
  <c r="D40" i="123"/>
  <c r="N39" i="123"/>
  <c r="L39" i="123"/>
  <c r="J39" i="123"/>
  <c r="H39" i="123"/>
  <c r="F39" i="123"/>
  <c r="D39" i="123"/>
  <c r="N37" i="123"/>
  <c r="L37" i="123"/>
  <c r="J37" i="123"/>
  <c r="H37" i="123"/>
  <c r="F37" i="123"/>
  <c r="D37" i="123"/>
  <c r="N36" i="123"/>
  <c r="L36" i="123"/>
  <c r="J36" i="123"/>
  <c r="H36" i="123"/>
  <c r="F36" i="123"/>
  <c r="D36" i="123"/>
  <c r="N35" i="123"/>
  <c r="L35" i="123"/>
  <c r="J35" i="123"/>
  <c r="H35" i="123"/>
  <c r="F35" i="123"/>
  <c r="D35" i="123"/>
  <c r="N34" i="123"/>
  <c r="L34" i="123"/>
  <c r="J34" i="123"/>
  <c r="H34" i="123"/>
  <c r="F34" i="123"/>
  <c r="D34" i="123"/>
  <c r="N33" i="123"/>
  <c r="L33" i="123"/>
  <c r="J33" i="123"/>
  <c r="H33" i="123"/>
  <c r="F33" i="123"/>
  <c r="D33" i="123"/>
  <c r="N32" i="123"/>
  <c r="L32" i="123"/>
  <c r="J32" i="123"/>
  <c r="H32" i="123"/>
  <c r="F32" i="123"/>
  <c r="D32" i="123"/>
  <c r="N30" i="123"/>
  <c r="L30" i="123"/>
  <c r="J30" i="123"/>
  <c r="H30" i="123"/>
  <c r="F30" i="123"/>
  <c r="D30" i="123"/>
  <c r="N28" i="123"/>
  <c r="L28" i="123"/>
  <c r="J28" i="123"/>
  <c r="H28" i="123"/>
  <c r="F28" i="123"/>
  <c r="D28" i="123"/>
  <c r="N27" i="123"/>
  <c r="L27" i="123"/>
  <c r="J27" i="123"/>
  <c r="H27" i="123"/>
  <c r="F27" i="123"/>
  <c r="D27" i="123"/>
  <c r="N26" i="123"/>
  <c r="L26" i="123"/>
  <c r="J26" i="123"/>
  <c r="H26" i="123"/>
  <c r="F26" i="123"/>
  <c r="D26" i="123"/>
  <c r="N25" i="123"/>
  <c r="L25" i="123"/>
  <c r="J25" i="123"/>
  <c r="H25" i="123"/>
  <c r="F25" i="123"/>
  <c r="D25" i="123"/>
  <c r="N24" i="123"/>
  <c r="L24" i="123"/>
  <c r="J24" i="123"/>
  <c r="H24" i="123"/>
  <c r="F24" i="123"/>
  <c r="D24" i="123"/>
  <c r="N23" i="123"/>
  <c r="L23" i="123"/>
  <c r="J23" i="123"/>
  <c r="H23" i="123"/>
  <c r="F23" i="123"/>
  <c r="D23" i="123"/>
  <c r="N22" i="123"/>
  <c r="L22" i="123"/>
  <c r="J22" i="123"/>
  <c r="H22" i="123"/>
  <c r="F22" i="123"/>
  <c r="D22" i="123"/>
  <c r="N21" i="123"/>
  <c r="L21" i="123"/>
  <c r="J21" i="123"/>
  <c r="H21" i="123"/>
  <c r="F21" i="123"/>
  <c r="D21" i="123"/>
  <c r="N19" i="123"/>
  <c r="L19" i="123"/>
  <c r="J19" i="123"/>
  <c r="H19" i="123"/>
  <c r="F19" i="123"/>
  <c r="D19" i="123"/>
  <c r="N18" i="123"/>
  <c r="L18" i="123"/>
  <c r="J18" i="123"/>
  <c r="H18" i="123"/>
  <c r="F18" i="123"/>
  <c r="D18" i="123"/>
  <c r="N17" i="123"/>
  <c r="L17" i="123"/>
  <c r="J17" i="123"/>
  <c r="H17" i="123"/>
  <c r="F17" i="123"/>
  <c r="D17" i="123"/>
  <c r="N16" i="123"/>
  <c r="L16" i="123"/>
  <c r="J16" i="123"/>
  <c r="H16" i="123"/>
  <c r="F16" i="123"/>
  <c r="D16" i="123"/>
  <c r="N15" i="123"/>
  <c r="L15" i="123"/>
  <c r="J15" i="123"/>
  <c r="H15" i="123"/>
  <c r="F15" i="123"/>
  <c r="D15" i="123"/>
  <c r="N14" i="123"/>
  <c r="L14" i="123"/>
  <c r="J14" i="123"/>
  <c r="H14" i="123"/>
  <c r="F14" i="123"/>
  <c r="D14" i="123"/>
  <c r="N12" i="123"/>
  <c r="L12" i="123"/>
  <c r="J12" i="123"/>
  <c r="H12" i="123"/>
  <c r="F12" i="123"/>
  <c r="D12" i="123"/>
  <c r="N11" i="123"/>
  <c r="L11" i="123"/>
  <c r="J11" i="123"/>
  <c r="H11" i="123"/>
  <c r="F11" i="123"/>
  <c r="D11" i="123"/>
  <c r="N10" i="123"/>
  <c r="L10" i="123"/>
  <c r="J10" i="123"/>
  <c r="H10" i="123"/>
  <c r="F10" i="123"/>
  <c r="D10" i="123"/>
  <c r="N9" i="123"/>
  <c r="L9" i="123"/>
  <c r="J9" i="123"/>
  <c r="H9" i="123"/>
  <c r="F9" i="123"/>
  <c r="D9" i="123"/>
  <c r="N8" i="123"/>
  <c r="L8" i="123"/>
  <c r="J8" i="123"/>
  <c r="H8" i="123"/>
  <c r="F8" i="123"/>
  <c r="D8" i="123"/>
  <c r="P56" i="122"/>
  <c r="N56" i="122"/>
  <c r="L56" i="122"/>
  <c r="J56" i="122"/>
  <c r="H56" i="122"/>
  <c r="F56" i="122"/>
  <c r="D56" i="122"/>
  <c r="P55" i="122"/>
  <c r="N55" i="122"/>
  <c r="L55" i="122"/>
  <c r="J55" i="122"/>
  <c r="H55" i="122"/>
  <c r="F55" i="122"/>
  <c r="D55" i="122"/>
  <c r="P54" i="122"/>
  <c r="N54" i="122"/>
  <c r="L54" i="122"/>
  <c r="J54" i="122"/>
  <c r="H54" i="122"/>
  <c r="F54" i="122"/>
  <c r="D54" i="122"/>
  <c r="P53" i="122"/>
  <c r="N53" i="122"/>
  <c r="L53" i="122"/>
  <c r="J53" i="122"/>
  <c r="H53" i="122"/>
  <c r="F53" i="122"/>
  <c r="D53" i="122"/>
  <c r="P52" i="122"/>
  <c r="N52" i="122"/>
  <c r="L52" i="122"/>
  <c r="J52" i="122"/>
  <c r="H52" i="122"/>
  <c r="F52" i="122"/>
  <c r="D52" i="122"/>
  <c r="P50" i="122"/>
  <c r="N50" i="122"/>
  <c r="L50" i="122"/>
  <c r="J50" i="122"/>
  <c r="H50" i="122"/>
  <c r="F50" i="122"/>
  <c r="D50" i="122"/>
  <c r="P49" i="122"/>
  <c r="N49" i="122"/>
  <c r="L49" i="122"/>
  <c r="J49" i="122"/>
  <c r="H49" i="122"/>
  <c r="F49" i="122"/>
  <c r="D49" i="122"/>
  <c r="P48" i="122"/>
  <c r="N48" i="122"/>
  <c r="L48" i="122"/>
  <c r="J48" i="122"/>
  <c r="H48" i="122"/>
  <c r="F48" i="122"/>
  <c r="D48" i="122"/>
  <c r="P47" i="122"/>
  <c r="N47" i="122"/>
  <c r="L47" i="122"/>
  <c r="J47" i="122"/>
  <c r="H47" i="122"/>
  <c r="F47" i="122"/>
  <c r="D47" i="122"/>
  <c r="P45" i="122"/>
  <c r="N45" i="122"/>
  <c r="L45" i="122"/>
  <c r="J45" i="122"/>
  <c r="H45" i="122"/>
  <c r="F45" i="122"/>
  <c r="D45" i="122"/>
  <c r="P44" i="122"/>
  <c r="N44" i="122"/>
  <c r="L44" i="122"/>
  <c r="J44" i="122"/>
  <c r="H44" i="122"/>
  <c r="F44" i="122"/>
  <c r="D44" i="122"/>
  <c r="P43" i="122"/>
  <c r="N43" i="122"/>
  <c r="L43" i="122"/>
  <c r="J43" i="122"/>
  <c r="H43" i="122"/>
  <c r="F43" i="122"/>
  <c r="D43" i="122"/>
  <c r="P42" i="122"/>
  <c r="N42" i="122"/>
  <c r="L42" i="122"/>
  <c r="J42" i="122"/>
  <c r="H42" i="122"/>
  <c r="F42" i="122"/>
  <c r="D42" i="122"/>
  <c r="P41" i="122"/>
  <c r="N41" i="122"/>
  <c r="L41" i="122"/>
  <c r="J41" i="122"/>
  <c r="H41" i="122"/>
  <c r="F41" i="122"/>
  <c r="D41" i="122"/>
  <c r="P40" i="122"/>
  <c r="N40" i="122"/>
  <c r="L40" i="122"/>
  <c r="J40" i="122"/>
  <c r="H40" i="122"/>
  <c r="F40" i="122"/>
  <c r="D40" i="122"/>
  <c r="P39" i="122"/>
  <c r="N39" i="122"/>
  <c r="L39" i="122"/>
  <c r="J39" i="122"/>
  <c r="H39" i="122"/>
  <c r="F39" i="122"/>
  <c r="D39" i="122"/>
  <c r="P37" i="122"/>
  <c r="N37" i="122"/>
  <c r="L37" i="122"/>
  <c r="J37" i="122"/>
  <c r="H37" i="122"/>
  <c r="F37" i="122"/>
  <c r="D37" i="122"/>
  <c r="P36" i="122"/>
  <c r="N36" i="122"/>
  <c r="L36" i="122"/>
  <c r="J36" i="122"/>
  <c r="H36" i="122"/>
  <c r="F36" i="122"/>
  <c r="D36" i="122"/>
  <c r="P35" i="122"/>
  <c r="N35" i="122"/>
  <c r="L35" i="122"/>
  <c r="J35" i="122"/>
  <c r="H35" i="122"/>
  <c r="F35" i="122"/>
  <c r="D35" i="122"/>
  <c r="P34" i="122"/>
  <c r="N34" i="122"/>
  <c r="L34" i="122"/>
  <c r="J34" i="122"/>
  <c r="H34" i="122"/>
  <c r="F34" i="122"/>
  <c r="D34" i="122"/>
  <c r="P33" i="122"/>
  <c r="N33" i="122"/>
  <c r="L33" i="122"/>
  <c r="J33" i="122"/>
  <c r="H33" i="122"/>
  <c r="F33" i="122"/>
  <c r="D33" i="122"/>
  <c r="P32" i="122"/>
  <c r="N32" i="122"/>
  <c r="L32" i="122"/>
  <c r="J32" i="122"/>
  <c r="H32" i="122"/>
  <c r="F32" i="122"/>
  <c r="D32" i="122"/>
  <c r="P30" i="122"/>
  <c r="N30" i="122"/>
  <c r="L30" i="122"/>
  <c r="J30" i="122"/>
  <c r="H30" i="122"/>
  <c r="F30" i="122"/>
  <c r="D30" i="122"/>
  <c r="P28" i="122"/>
  <c r="N28" i="122"/>
  <c r="L28" i="122"/>
  <c r="J28" i="122"/>
  <c r="H28" i="122"/>
  <c r="F28" i="122"/>
  <c r="D28" i="122"/>
  <c r="P27" i="122"/>
  <c r="N27" i="122"/>
  <c r="L27" i="122"/>
  <c r="J27" i="122"/>
  <c r="H27" i="122"/>
  <c r="F27" i="122"/>
  <c r="D27" i="122"/>
  <c r="P26" i="122"/>
  <c r="N26" i="122"/>
  <c r="L26" i="122"/>
  <c r="J26" i="122"/>
  <c r="H26" i="122"/>
  <c r="F26" i="122"/>
  <c r="D26" i="122"/>
  <c r="P25" i="122"/>
  <c r="N25" i="122"/>
  <c r="L25" i="122"/>
  <c r="J25" i="122"/>
  <c r="H25" i="122"/>
  <c r="F25" i="122"/>
  <c r="D25" i="122"/>
  <c r="P24" i="122"/>
  <c r="N24" i="122"/>
  <c r="L24" i="122"/>
  <c r="J24" i="122"/>
  <c r="H24" i="122"/>
  <c r="F24" i="122"/>
  <c r="D24" i="122"/>
  <c r="P23" i="122"/>
  <c r="N23" i="122"/>
  <c r="L23" i="122"/>
  <c r="J23" i="122"/>
  <c r="H23" i="122"/>
  <c r="F23" i="122"/>
  <c r="D23" i="122"/>
  <c r="P22" i="122"/>
  <c r="N22" i="122"/>
  <c r="L22" i="122"/>
  <c r="J22" i="122"/>
  <c r="H22" i="122"/>
  <c r="F22" i="122"/>
  <c r="D22" i="122"/>
  <c r="P21" i="122"/>
  <c r="N21" i="122"/>
  <c r="L21" i="122"/>
  <c r="J21" i="122"/>
  <c r="H21" i="122"/>
  <c r="F21" i="122"/>
  <c r="D21" i="122"/>
  <c r="P19" i="122"/>
  <c r="N19" i="122"/>
  <c r="L19" i="122"/>
  <c r="J19" i="122"/>
  <c r="H19" i="122"/>
  <c r="F19" i="122"/>
  <c r="D19" i="122"/>
  <c r="P18" i="122"/>
  <c r="N18" i="122"/>
  <c r="L18" i="122"/>
  <c r="J18" i="122"/>
  <c r="H18" i="122"/>
  <c r="F18" i="122"/>
  <c r="D18" i="122"/>
  <c r="P17" i="122"/>
  <c r="N17" i="122"/>
  <c r="L17" i="122"/>
  <c r="J17" i="122"/>
  <c r="H17" i="122"/>
  <c r="F17" i="122"/>
  <c r="D17" i="122"/>
  <c r="P16" i="122"/>
  <c r="N16" i="122"/>
  <c r="L16" i="122"/>
  <c r="J16" i="122"/>
  <c r="H16" i="122"/>
  <c r="F16" i="122"/>
  <c r="D16" i="122"/>
  <c r="P15" i="122"/>
  <c r="N15" i="122"/>
  <c r="L15" i="122"/>
  <c r="J15" i="122"/>
  <c r="H15" i="122"/>
  <c r="F15" i="122"/>
  <c r="D15" i="122"/>
  <c r="P14" i="122"/>
  <c r="N14" i="122"/>
  <c r="L14" i="122"/>
  <c r="J14" i="122"/>
  <c r="H14" i="122"/>
  <c r="F14" i="122"/>
  <c r="D14" i="122"/>
  <c r="P12" i="122"/>
  <c r="N12" i="122"/>
  <c r="L12" i="122"/>
  <c r="J12" i="122"/>
  <c r="H12" i="122"/>
  <c r="F12" i="122"/>
  <c r="D12" i="122"/>
  <c r="P11" i="122"/>
  <c r="N11" i="122"/>
  <c r="L11" i="122"/>
  <c r="J11" i="122"/>
  <c r="H11" i="122"/>
  <c r="F11" i="122"/>
  <c r="D11" i="122"/>
  <c r="P10" i="122"/>
  <c r="N10" i="122"/>
  <c r="L10" i="122"/>
  <c r="J10" i="122"/>
  <c r="H10" i="122"/>
  <c r="F10" i="122"/>
  <c r="D10" i="122"/>
  <c r="P9" i="122"/>
  <c r="N9" i="122"/>
  <c r="L9" i="122"/>
  <c r="J9" i="122"/>
  <c r="H9" i="122"/>
  <c r="F9" i="122"/>
  <c r="D9" i="122"/>
  <c r="P8" i="122"/>
  <c r="N8" i="122"/>
  <c r="L8" i="122"/>
  <c r="J8" i="122"/>
  <c r="H8" i="122"/>
  <c r="F8" i="122"/>
  <c r="D8" i="122"/>
  <c r="L56" i="121"/>
  <c r="J56" i="121"/>
  <c r="H56" i="121"/>
  <c r="F56" i="121"/>
  <c r="D56" i="121"/>
  <c r="L55" i="121"/>
  <c r="J55" i="121"/>
  <c r="H55" i="121"/>
  <c r="F55" i="121"/>
  <c r="D55" i="121"/>
  <c r="L54" i="121"/>
  <c r="J54" i="121"/>
  <c r="H54" i="121"/>
  <c r="F54" i="121"/>
  <c r="D54" i="121"/>
  <c r="L53" i="121"/>
  <c r="J53" i="121"/>
  <c r="H53" i="121"/>
  <c r="F53" i="121"/>
  <c r="D53" i="121"/>
  <c r="L52" i="121"/>
  <c r="J52" i="121"/>
  <c r="H52" i="121"/>
  <c r="F52" i="121"/>
  <c r="D52" i="121"/>
  <c r="L50" i="121"/>
  <c r="J50" i="121"/>
  <c r="H50" i="121"/>
  <c r="F50" i="121"/>
  <c r="D50" i="121"/>
  <c r="L49" i="121"/>
  <c r="J49" i="121"/>
  <c r="H49" i="121"/>
  <c r="F49" i="121"/>
  <c r="D49" i="121"/>
  <c r="L48" i="121"/>
  <c r="J48" i="121"/>
  <c r="H48" i="121"/>
  <c r="F48" i="121"/>
  <c r="D48" i="121"/>
  <c r="L47" i="121"/>
  <c r="J47" i="121"/>
  <c r="H47" i="121"/>
  <c r="F47" i="121"/>
  <c r="D47" i="121"/>
  <c r="L45" i="121"/>
  <c r="J45" i="121"/>
  <c r="H45" i="121"/>
  <c r="F45" i="121"/>
  <c r="D45" i="121"/>
  <c r="L44" i="121"/>
  <c r="J44" i="121"/>
  <c r="H44" i="121"/>
  <c r="F44" i="121"/>
  <c r="D44" i="121"/>
  <c r="L43" i="121"/>
  <c r="J43" i="121"/>
  <c r="H43" i="121"/>
  <c r="F43" i="121"/>
  <c r="D43" i="121"/>
  <c r="L42" i="121"/>
  <c r="J42" i="121"/>
  <c r="H42" i="121"/>
  <c r="F42" i="121"/>
  <c r="D42" i="121"/>
  <c r="L41" i="121"/>
  <c r="J41" i="121"/>
  <c r="H41" i="121"/>
  <c r="F41" i="121"/>
  <c r="D41" i="121"/>
  <c r="L40" i="121"/>
  <c r="J40" i="121"/>
  <c r="H40" i="121"/>
  <c r="F40" i="121"/>
  <c r="D40" i="121"/>
  <c r="L39" i="121"/>
  <c r="J39" i="121"/>
  <c r="H39" i="121"/>
  <c r="F39" i="121"/>
  <c r="D39" i="121"/>
  <c r="L37" i="121"/>
  <c r="J37" i="121"/>
  <c r="H37" i="121"/>
  <c r="F37" i="121"/>
  <c r="D37" i="121"/>
  <c r="L36" i="121"/>
  <c r="J36" i="121"/>
  <c r="H36" i="121"/>
  <c r="F36" i="121"/>
  <c r="D36" i="121"/>
  <c r="L35" i="121"/>
  <c r="J35" i="121"/>
  <c r="H35" i="121"/>
  <c r="F35" i="121"/>
  <c r="D35" i="121"/>
  <c r="L34" i="121"/>
  <c r="J34" i="121"/>
  <c r="H34" i="121"/>
  <c r="F34" i="121"/>
  <c r="D34" i="121"/>
  <c r="L33" i="121"/>
  <c r="J33" i="121"/>
  <c r="H33" i="121"/>
  <c r="F33" i="121"/>
  <c r="D33" i="121"/>
  <c r="L32" i="121"/>
  <c r="J32" i="121"/>
  <c r="H32" i="121"/>
  <c r="F32" i="121"/>
  <c r="D32" i="121"/>
  <c r="L30" i="121"/>
  <c r="J30" i="121"/>
  <c r="H30" i="121"/>
  <c r="F30" i="121"/>
  <c r="D30" i="121"/>
  <c r="L28" i="121"/>
  <c r="J28" i="121"/>
  <c r="H28" i="121"/>
  <c r="F28" i="121"/>
  <c r="D28" i="121"/>
  <c r="L27" i="121"/>
  <c r="J27" i="121"/>
  <c r="H27" i="121"/>
  <c r="F27" i="121"/>
  <c r="D27" i="121"/>
  <c r="L26" i="121"/>
  <c r="J26" i="121"/>
  <c r="H26" i="121"/>
  <c r="F26" i="121"/>
  <c r="D26" i="121"/>
  <c r="L25" i="121"/>
  <c r="J25" i="121"/>
  <c r="H25" i="121"/>
  <c r="F25" i="121"/>
  <c r="D25" i="121"/>
  <c r="L24" i="121"/>
  <c r="J24" i="121"/>
  <c r="H24" i="121"/>
  <c r="F24" i="121"/>
  <c r="D24" i="121"/>
  <c r="L23" i="121"/>
  <c r="J23" i="121"/>
  <c r="H23" i="121"/>
  <c r="F23" i="121"/>
  <c r="D23" i="121"/>
  <c r="L22" i="121"/>
  <c r="J22" i="121"/>
  <c r="H22" i="121"/>
  <c r="F22" i="121"/>
  <c r="D22" i="121"/>
  <c r="L21" i="121"/>
  <c r="J21" i="121"/>
  <c r="H21" i="121"/>
  <c r="F21" i="121"/>
  <c r="D21" i="121"/>
  <c r="L19" i="121"/>
  <c r="J19" i="121"/>
  <c r="H19" i="121"/>
  <c r="F19" i="121"/>
  <c r="D19" i="121"/>
  <c r="L18" i="121"/>
  <c r="J18" i="121"/>
  <c r="H18" i="121"/>
  <c r="F18" i="121"/>
  <c r="D18" i="121"/>
  <c r="L17" i="121"/>
  <c r="J17" i="121"/>
  <c r="H17" i="121"/>
  <c r="F17" i="121"/>
  <c r="D17" i="121"/>
  <c r="L16" i="121"/>
  <c r="J16" i="121"/>
  <c r="H16" i="121"/>
  <c r="F16" i="121"/>
  <c r="D16" i="121"/>
  <c r="L15" i="121"/>
  <c r="J15" i="121"/>
  <c r="H15" i="121"/>
  <c r="F15" i="121"/>
  <c r="D15" i="121"/>
  <c r="L14" i="121"/>
  <c r="J14" i="121"/>
  <c r="H14" i="121"/>
  <c r="F14" i="121"/>
  <c r="D14" i="121"/>
  <c r="L12" i="121"/>
  <c r="J12" i="121"/>
  <c r="H12" i="121"/>
  <c r="F12" i="121"/>
  <c r="D12" i="121"/>
  <c r="L11" i="121"/>
  <c r="J11" i="121"/>
  <c r="H11" i="121"/>
  <c r="F11" i="121"/>
  <c r="D11" i="121"/>
  <c r="L10" i="121"/>
  <c r="J10" i="121"/>
  <c r="H10" i="121"/>
  <c r="F10" i="121"/>
  <c r="D10" i="121"/>
  <c r="L9" i="121"/>
  <c r="J9" i="121"/>
  <c r="H9" i="121"/>
  <c r="F9" i="121"/>
  <c r="D9" i="121"/>
  <c r="L8" i="121"/>
  <c r="J8" i="121"/>
  <c r="H8" i="121"/>
  <c r="F8" i="121"/>
  <c r="D8" i="121"/>
  <c r="N56" i="120"/>
  <c r="L56" i="120"/>
  <c r="J56" i="120"/>
  <c r="H56" i="120"/>
  <c r="F56" i="120"/>
  <c r="D56" i="120"/>
  <c r="N55" i="120"/>
  <c r="L55" i="120"/>
  <c r="J55" i="120"/>
  <c r="H55" i="120"/>
  <c r="F55" i="120"/>
  <c r="D55" i="120"/>
  <c r="N54" i="120"/>
  <c r="L54" i="120"/>
  <c r="J54" i="120"/>
  <c r="H54" i="120"/>
  <c r="F54" i="120"/>
  <c r="D54" i="120"/>
  <c r="N53" i="120"/>
  <c r="L53" i="120"/>
  <c r="J53" i="120"/>
  <c r="H53" i="120"/>
  <c r="F53" i="120"/>
  <c r="D53" i="120"/>
  <c r="N52" i="120"/>
  <c r="L52" i="120"/>
  <c r="J52" i="120"/>
  <c r="H52" i="120"/>
  <c r="F52" i="120"/>
  <c r="D52" i="120"/>
  <c r="N50" i="120"/>
  <c r="L50" i="120"/>
  <c r="J50" i="120"/>
  <c r="H50" i="120"/>
  <c r="F50" i="120"/>
  <c r="D50" i="120"/>
  <c r="N49" i="120"/>
  <c r="L49" i="120"/>
  <c r="J49" i="120"/>
  <c r="H49" i="120"/>
  <c r="F49" i="120"/>
  <c r="D49" i="120"/>
  <c r="N48" i="120"/>
  <c r="L48" i="120"/>
  <c r="J48" i="120"/>
  <c r="H48" i="120"/>
  <c r="F48" i="120"/>
  <c r="D48" i="120"/>
  <c r="N47" i="120"/>
  <c r="L47" i="120"/>
  <c r="J47" i="120"/>
  <c r="H47" i="120"/>
  <c r="F47" i="120"/>
  <c r="D47" i="120"/>
  <c r="N45" i="120"/>
  <c r="L45" i="120"/>
  <c r="J45" i="120"/>
  <c r="H45" i="120"/>
  <c r="F45" i="120"/>
  <c r="D45" i="120"/>
  <c r="N44" i="120"/>
  <c r="L44" i="120"/>
  <c r="J44" i="120"/>
  <c r="H44" i="120"/>
  <c r="F44" i="120"/>
  <c r="D44" i="120"/>
  <c r="N43" i="120"/>
  <c r="L43" i="120"/>
  <c r="J43" i="120"/>
  <c r="H43" i="120"/>
  <c r="F43" i="120"/>
  <c r="D43" i="120"/>
  <c r="N42" i="120"/>
  <c r="L42" i="120"/>
  <c r="J42" i="120"/>
  <c r="H42" i="120"/>
  <c r="F42" i="120"/>
  <c r="D42" i="120"/>
  <c r="N41" i="120"/>
  <c r="L41" i="120"/>
  <c r="J41" i="120"/>
  <c r="H41" i="120"/>
  <c r="F41" i="120"/>
  <c r="D41" i="120"/>
  <c r="N40" i="120"/>
  <c r="L40" i="120"/>
  <c r="J40" i="120"/>
  <c r="H40" i="120"/>
  <c r="F40" i="120"/>
  <c r="D40" i="120"/>
  <c r="N39" i="120"/>
  <c r="L39" i="120"/>
  <c r="J39" i="120"/>
  <c r="H39" i="120"/>
  <c r="F39" i="120"/>
  <c r="D39" i="120"/>
  <c r="N37" i="120"/>
  <c r="L37" i="120"/>
  <c r="J37" i="120"/>
  <c r="H37" i="120"/>
  <c r="F37" i="120"/>
  <c r="D37" i="120"/>
  <c r="N36" i="120"/>
  <c r="L36" i="120"/>
  <c r="J36" i="120"/>
  <c r="H36" i="120"/>
  <c r="F36" i="120"/>
  <c r="D36" i="120"/>
  <c r="N35" i="120"/>
  <c r="L35" i="120"/>
  <c r="J35" i="120"/>
  <c r="H35" i="120"/>
  <c r="F35" i="120"/>
  <c r="D35" i="120"/>
  <c r="N34" i="120"/>
  <c r="L34" i="120"/>
  <c r="J34" i="120"/>
  <c r="H34" i="120"/>
  <c r="F34" i="120"/>
  <c r="D34" i="120"/>
  <c r="N33" i="120"/>
  <c r="L33" i="120"/>
  <c r="J33" i="120"/>
  <c r="H33" i="120"/>
  <c r="F33" i="120"/>
  <c r="D33" i="120"/>
  <c r="N32" i="120"/>
  <c r="L32" i="120"/>
  <c r="J32" i="120"/>
  <c r="H32" i="120"/>
  <c r="F32" i="120"/>
  <c r="D32" i="120"/>
  <c r="N30" i="120"/>
  <c r="L30" i="120"/>
  <c r="J30" i="120"/>
  <c r="H30" i="120"/>
  <c r="F30" i="120"/>
  <c r="D30" i="120"/>
  <c r="N28" i="120"/>
  <c r="L28" i="120"/>
  <c r="J28" i="120"/>
  <c r="H28" i="120"/>
  <c r="F28" i="120"/>
  <c r="D28" i="120"/>
  <c r="N27" i="120"/>
  <c r="L27" i="120"/>
  <c r="J27" i="120"/>
  <c r="H27" i="120"/>
  <c r="F27" i="120"/>
  <c r="D27" i="120"/>
  <c r="N26" i="120"/>
  <c r="L26" i="120"/>
  <c r="J26" i="120"/>
  <c r="H26" i="120"/>
  <c r="F26" i="120"/>
  <c r="D26" i="120"/>
  <c r="N25" i="120"/>
  <c r="L25" i="120"/>
  <c r="J25" i="120"/>
  <c r="H25" i="120"/>
  <c r="F25" i="120"/>
  <c r="D25" i="120"/>
  <c r="N24" i="120"/>
  <c r="L24" i="120"/>
  <c r="J24" i="120"/>
  <c r="H24" i="120"/>
  <c r="F24" i="120"/>
  <c r="D24" i="120"/>
  <c r="N23" i="120"/>
  <c r="L23" i="120"/>
  <c r="J23" i="120"/>
  <c r="H23" i="120"/>
  <c r="F23" i="120"/>
  <c r="D23" i="120"/>
  <c r="N22" i="120"/>
  <c r="L22" i="120"/>
  <c r="J22" i="120"/>
  <c r="H22" i="120"/>
  <c r="F22" i="120"/>
  <c r="D22" i="120"/>
  <c r="N21" i="120"/>
  <c r="L21" i="120"/>
  <c r="J21" i="120"/>
  <c r="H21" i="120"/>
  <c r="F21" i="120"/>
  <c r="D21" i="120"/>
  <c r="N19" i="120"/>
  <c r="L19" i="120"/>
  <c r="J19" i="120"/>
  <c r="H19" i="120"/>
  <c r="F19" i="120"/>
  <c r="D19" i="120"/>
  <c r="N18" i="120"/>
  <c r="L18" i="120"/>
  <c r="J18" i="120"/>
  <c r="H18" i="120"/>
  <c r="F18" i="120"/>
  <c r="D18" i="120"/>
  <c r="N17" i="120"/>
  <c r="L17" i="120"/>
  <c r="J17" i="120"/>
  <c r="H17" i="120"/>
  <c r="F17" i="120"/>
  <c r="D17" i="120"/>
  <c r="N16" i="120"/>
  <c r="L16" i="120"/>
  <c r="J16" i="120"/>
  <c r="H16" i="120"/>
  <c r="F16" i="120"/>
  <c r="D16" i="120"/>
  <c r="N15" i="120"/>
  <c r="L15" i="120"/>
  <c r="J15" i="120"/>
  <c r="H15" i="120"/>
  <c r="F15" i="120"/>
  <c r="D15" i="120"/>
  <c r="N14" i="120"/>
  <c r="L14" i="120"/>
  <c r="J14" i="120"/>
  <c r="H14" i="120"/>
  <c r="F14" i="120"/>
  <c r="D14" i="120"/>
  <c r="N12" i="120"/>
  <c r="L12" i="120"/>
  <c r="J12" i="120"/>
  <c r="H12" i="120"/>
  <c r="F12" i="120"/>
  <c r="D12" i="120"/>
  <c r="N11" i="120"/>
  <c r="L11" i="120"/>
  <c r="J11" i="120"/>
  <c r="H11" i="120"/>
  <c r="F11" i="120"/>
  <c r="D11" i="120"/>
  <c r="N10" i="120"/>
  <c r="L10" i="120"/>
  <c r="J10" i="120"/>
  <c r="H10" i="120"/>
  <c r="F10" i="120"/>
  <c r="D10" i="120"/>
  <c r="N9" i="120"/>
  <c r="L9" i="120"/>
  <c r="J9" i="120"/>
  <c r="H9" i="120"/>
  <c r="F9" i="120"/>
  <c r="D9" i="120"/>
  <c r="N8" i="120"/>
  <c r="L8" i="120"/>
  <c r="J8" i="120"/>
  <c r="H8" i="120"/>
  <c r="F8" i="120"/>
  <c r="D8" i="120"/>
  <c r="J55" i="104"/>
  <c r="H55" i="104"/>
  <c r="F55" i="104"/>
  <c r="D55" i="104"/>
  <c r="J54" i="104"/>
  <c r="H54" i="104"/>
  <c r="F54" i="104"/>
  <c r="D54" i="104"/>
  <c r="J53" i="104"/>
  <c r="H53" i="104"/>
  <c r="F53" i="104"/>
  <c r="D53" i="104"/>
  <c r="J52" i="104"/>
  <c r="H52" i="104"/>
  <c r="F52" i="104"/>
  <c r="D52" i="104"/>
  <c r="J51" i="104"/>
  <c r="H51" i="104"/>
  <c r="F51" i="104"/>
  <c r="D51" i="104"/>
  <c r="J49" i="104"/>
  <c r="H49" i="104"/>
  <c r="F49" i="104"/>
  <c r="D49" i="104"/>
  <c r="J48" i="104"/>
  <c r="H48" i="104"/>
  <c r="F48" i="104"/>
  <c r="D48" i="104"/>
  <c r="J47" i="104"/>
  <c r="H47" i="104"/>
  <c r="F47" i="104"/>
  <c r="D47" i="104"/>
  <c r="J46" i="104"/>
  <c r="H46" i="104"/>
  <c r="F46" i="104"/>
  <c r="D46" i="104"/>
  <c r="J44" i="104"/>
  <c r="H44" i="104"/>
  <c r="F44" i="104"/>
  <c r="D44" i="104"/>
  <c r="J43" i="104"/>
  <c r="H43" i="104"/>
  <c r="F43" i="104"/>
  <c r="D43" i="104"/>
  <c r="J42" i="104"/>
  <c r="H42" i="104"/>
  <c r="F42" i="104"/>
  <c r="D42" i="104"/>
  <c r="J41" i="104"/>
  <c r="H41" i="104"/>
  <c r="F41" i="104"/>
  <c r="D41" i="104"/>
  <c r="J40" i="104"/>
  <c r="H40" i="104"/>
  <c r="F40" i="104"/>
  <c r="D40" i="104"/>
  <c r="J39" i="104"/>
  <c r="H39" i="104"/>
  <c r="F39" i="104"/>
  <c r="D39" i="104"/>
  <c r="J38" i="104"/>
  <c r="H38" i="104"/>
  <c r="F38" i="104"/>
  <c r="D38" i="104"/>
  <c r="J36" i="104"/>
  <c r="H36" i="104"/>
  <c r="F36" i="104"/>
  <c r="D36" i="104"/>
  <c r="J35" i="104"/>
  <c r="H35" i="104"/>
  <c r="F35" i="104"/>
  <c r="D35" i="104"/>
  <c r="J34" i="104"/>
  <c r="H34" i="104"/>
  <c r="F34" i="104"/>
  <c r="D34" i="104"/>
  <c r="J33" i="104"/>
  <c r="H33" i="104"/>
  <c r="F33" i="104"/>
  <c r="D33" i="104"/>
  <c r="J32" i="104"/>
  <c r="H32" i="104"/>
  <c r="F32" i="104"/>
  <c r="D32" i="104"/>
  <c r="J31" i="104"/>
  <c r="H31" i="104"/>
  <c r="F31" i="104"/>
  <c r="D31" i="104"/>
  <c r="J29" i="104"/>
  <c r="H29" i="104"/>
  <c r="F29" i="104"/>
  <c r="D29" i="104"/>
  <c r="J27" i="104"/>
  <c r="H27" i="104"/>
  <c r="F27" i="104"/>
  <c r="D27" i="104"/>
  <c r="J26" i="104"/>
  <c r="H26" i="104"/>
  <c r="F26" i="104"/>
  <c r="D26" i="104"/>
  <c r="J25" i="104"/>
  <c r="H25" i="104"/>
  <c r="F25" i="104"/>
  <c r="D25" i="104"/>
  <c r="J24" i="104"/>
  <c r="H24" i="104"/>
  <c r="F24" i="104"/>
  <c r="D24" i="104"/>
  <c r="J23" i="104"/>
  <c r="H23" i="104"/>
  <c r="F23" i="104"/>
  <c r="D23" i="104"/>
  <c r="J22" i="104"/>
  <c r="H22" i="104"/>
  <c r="F22" i="104"/>
  <c r="D22" i="104"/>
  <c r="J21" i="104"/>
  <c r="H21" i="104"/>
  <c r="F21" i="104"/>
  <c r="D21" i="104"/>
  <c r="J20" i="104"/>
  <c r="H20" i="104"/>
  <c r="F20" i="104"/>
  <c r="D20" i="104"/>
  <c r="J18" i="104"/>
  <c r="H18" i="104"/>
  <c r="F18" i="104"/>
  <c r="D18" i="104"/>
  <c r="J17" i="104"/>
  <c r="H17" i="104"/>
  <c r="F17" i="104"/>
  <c r="D17" i="104"/>
  <c r="J16" i="104"/>
  <c r="H16" i="104"/>
  <c r="F16" i="104"/>
  <c r="D16" i="104"/>
  <c r="J15" i="104"/>
  <c r="H15" i="104"/>
  <c r="F15" i="104"/>
  <c r="D15" i="104"/>
  <c r="J14" i="104"/>
  <c r="H14" i="104"/>
  <c r="F14" i="104"/>
  <c r="D14" i="104"/>
  <c r="J13" i="104"/>
  <c r="H13" i="104"/>
  <c r="F13" i="104"/>
  <c r="D13" i="104"/>
  <c r="J11" i="104"/>
  <c r="H11" i="104"/>
  <c r="F11" i="104"/>
  <c r="D11" i="104"/>
  <c r="J10" i="104"/>
  <c r="H10" i="104"/>
  <c r="F10" i="104"/>
  <c r="D10" i="104"/>
  <c r="J9" i="104"/>
  <c r="H9" i="104"/>
  <c r="F9" i="104"/>
  <c r="D9" i="104"/>
  <c r="J8" i="104"/>
  <c r="H8" i="104"/>
  <c r="F8" i="104"/>
  <c r="D8" i="104"/>
  <c r="J7" i="104"/>
  <c r="H7" i="104"/>
  <c r="F7" i="104"/>
  <c r="D7" i="104"/>
  <c r="G51" i="40"/>
  <c r="G46" i="40"/>
  <c r="G38" i="40"/>
  <c r="G31" i="40"/>
  <c r="G29" i="40"/>
  <c r="G20" i="40"/>
  <c r="G13" i="40"/>
  <c r="J51" i="40"/>
  <c r="J46" i="40"/>
  <c r="J38" i="40"/>
  <c r="J31" i="40"/>
  <c r="J29" i="40"/>
  <c r="J20" i="40"/>
  <c r="J13" i="40"/>
  <c r="F51" i="39"/>
  <c r="G51" i="39"/>
  <c r="F46" i="39"/>
  <c r="G46" i="39"/>
  <c r="F38" i="39"/>
  <c r="G38" i="39"/>
  <c r="F31" i="39"/>
  <c r="G31" i="39"/>
  <c r="F29" i="39"/>
  <c r="G29" i="39"/>
  <c r="F20" i="39"/>
  <c r="G20" i="39"/>
  <c r="F13" i="39"/>
  <c r="G13" i="39"/>
  <c r="I51" i="38"/>
  <c r="I46" i="38"/>
  <c r="I38" i="38"/>
  <c r="I31" i="38"/>
  <c r="I29" i="38"/>
  <c r="I20" i="38"/>
  <c r="I13" i="38"/>
  <c r="I51" i="40"/>
  <c r="I46" i="40"/>
  <c r="I38" i="40"/>
  <c r="I31" i="40"/>
  <c r="I29" i="40"/>
  <c r="I20" i="40"/>
  <c r="I13" i="40"/>
  <c r="F51" i="40"/>
  <c r="F46" i="40"/>
  <c r="F38" i="40"/>
  <c r="F31" i="40"/>
  <c r="F29" i="40"/>
  <c r="F20" i="40"/>
  <c r="F13" i="40"/>
  <c r="F51" i="38"/>
  <c r="F46" i="38"/>
  <c r="F38" i="38"/>
  <c r="F31" i="38"/>
  <c r="F29" i="38"/>
  <c r="F20" i="38"/>
  <c r="F13" i="38"/>
  <c r="G51" i="38"/>
  <c r="G46" i="38"/>
  <c r="G38" i="38"/>
  <c r="G31" i="38"/>
  <c r="G29" i="38"/>
  <c r="G20" i="38"/>
  <c r="G13" i="38"/>
  <c r="J51" i="38"/>
  <c r="J46" i="38"/>
  <c r="J38" i="38"/>
  <c r="J31" i="38"/>
  <c r="J29" i="38"/>
  <c r="J20" i="38"/>
  <c r="J13" i="38"/>
  <c r="D51" i="40"/>
  <c r="C51" i="40"/>
  <c r="D46" i="40"/>
  <c r="C46" i="40"/>
  <c r="D38" i="40"/>
  <c r="C38" i="40"/>
  <c r="D31" i="40"/>
  <c r="C31" i="40"/>
  <c r="D29" i="40"/>
  <c r="C29" i="40"/>
  <c r="D20" i="40"/>
  <c r="C20" i="40"/>
  <c r="D13" i="40"/>
  <c r="C13" i="40"/>
  <c r="D7" i="40"/>
  <c r="C7" i="40"/>
  <c r="C6" i="40" s="1"/>
  <c r="D6" i="40"/>
  <c r="E51" i="39"/>
  <c r="E46" i="39"/>
  <c r="E38" i="39"/>
  <c r="E31" i="39"/>
  <c r="E29" i="39"/>
  <c r="E20" i="39"/>
  <c r="E13" i="39"/>
  <c r="E7" i="39"/>
  <c r="E6" i="39" s="1"/>
  <c r="D51" i="39"/>
  <c r="C51" i="39"/>
  <c r="D46" i="39"/>
  <c r="C46" i="39"/>
  <c r="D38" i="39"/>
  <c r="C38" i="39"/>
  <c r="D31" i="39"/>
  <c r="C31" i="39"/>
  <c r="D29" i="39"/>
  <c r="C29" i="39"/>
  <c r="D20" i="39"/>
  <c r="C20" i="39"/>
  <c r="D13" i="39"/>
  <c r="D6" i="39" s="1"/>
  <c r="C13" i="39"/>
  <c r="D7" i="39"/>
  <c r="C7" i="39"/>
  <c r="C6" i="39" s="1"/>
  <c r="D51" i="38"/>
  <c r="C51" i="38"/>
  <c r="D46" i="38"/>
  <c r="C46" i="38"/>
  <c r="D38" i="38"/>
  <c r="C38" i="38"/>
  <c r="D31" i="38"/>
  <c r="C31" i="38"/>
  <c r="D29" i="38"/>
  <c r="C29" i="38"/>
  <c r="D20" i="38"/>
  <c r="C20" i="38"/>
  <c r="D13" i="38"/>
  <c r="C13" i="38"/>
  <c r="D7" i="38"/>
  <c r="D6" i="38" s="1"/>
  <c r="C7" i="38"/>
  <c r="C6" i="38"/>
  <c r="F51" i="99"/>
  <c r="G51" i="99"/>
  <c r="F46" i="99"/>
  <c r="G46" i="99"/>
  <c r="F38" i="99"/>
  <c r="G38" i="99"/>
  <c r="F31" i="99"/>
  <c r="G31" i="99"/>
  <c r="F29" i="99"/>
  <c r="G29" i="99"/>
  <c r="F20" i="99"/>
  <c r="G20" i="99"/>
  <c r="F13" i="99"/>
  <c r="G13" i="99"/>
  <c r="D51" i="103"/>
  <c r="E51" i="103"/>
  <c r="D46" i="103"/>
  <c r="E46" i="103"/>
  <c r="D38" i="103"/>
  <c r="E38" i="103"/>
  <c r="D31" i="103"/>
  <c r="E31" i="103"/>
  <c r="D29" i="103"/>
  <c r="E29" i="103"/>
  <c r="D20" i="103"/>
  <c r="E20" i="103"/>
  <c r="D13" i="103"/>
  <c r="E13" i="103"/>
  <c r="C51" i="103"/>
  <c r="C46" i="103"/>
  <c r="C38" i="103"/>
  <c r="C31" i="103"/>
  <c r="C29" i="103"/>
  <c r="C20" i="103"/>
  <c r="C13" i="103"/>
  <c r="F51" i="34"/>
  <c r="F46" i="34"/>
  <c r="F38" i="34"/>
  <c r="F31" i="34"/>
  <c r="F29" i="34"/>
  <c r="F20" i="34"/>
  <c r="F13" i="34"/>
  <c r="F51" i="58"/>
  <c r="F46" i="58"/>
  <c r="F38" i="58"/>
  <c r="F31" i="58"/>
  <c r="F29" i="58"/>
  <c r="F20" i="58"/>
  <c r="F13" i="58"/>
  <c r="F51" i="33"/>
  <c r="F46" i="33"/>
  <c r="F38" i="33"/>
  <c r="F31" i="33"/>
  <c r="F29" i="33"/>
  <c r="F20" i="33"/>
  <c r="F13" i="33"/>
  <c r="F51" i="32"/>
  <c r="F46" i="32"/>
  <c r="F38" i="32"/>
  <c r="F31" i="32"/>
  <c r="F29" i="32"/>
  <c r="F20" i="32"/>
  <c r="F13" i="32"/>
  <c r="F51" i="30"/>
  <c r="G51" i="30"/>
  <c r="F46" i="30"/>
  <c r="G46" i="30"/>
  <c r="F38" i="30"/>
  <c r="G38" i="30"/>
  <c r="F31" i="30"/>
  <c r="G31" i="30"/>
  <c r="F29" i="30"/>
  <c r="G29" i="30"/>
  <c r="F20" i="30"/>
  <c r="G20" i="30"/>
  <c r="F13" i="30"/>
  <c r="G13" i="30"/>
  <c r="E51" i="99"/>
  <c r="E46" i="99"/>
  <c r="E38" i="99"/>
  <c r="E31" i="99"/>
  <c r="E29" i="99"/>
  <c r="E20" i="99"/>
  <c r="E13" i="99"/>
  <c r="E7" i="99"/>
  <c r="E6" i="99" s="1"/>
  <c r="D51" i="99"/>
  <c r="C51" i="99"/>
  <c r="D46" i="99"/>
  <c r="C46" i="99"/>
  <c r="D38" i="99"/>
  <c r="C38" i="99"/>
  <c r="D31" i="99"/>
  <c r="C31" i="99"/>
  <c r="D29" i="99"/>
  <c r="C29" i="99"/>
  <c r="D20" i="99"/>
  <c r="C20" i="99"/>
  <c r="D13" i="99"/>
  <c r="C13" i="99"/>
  <c r="D7" i="99"/>
  <c r="D6" i="99" s="1"/>
  <c r="C7" i="99"/>
  <c r="C6" i="99" s="1"/>
  <c r="E51" i="34"/>
  <c r="D51" i="34"/>
  <c r="C51" i="34"/>
  <c r="E46" i="34"/>
  <c r="D46" i="34"/>
  <c r="C46" i="34"/>
  <c r="E38" i="34"/>
  <c r="D38" i="34"/>
  <c r="C38" i="34"/>
  <c r="E31" i="34"/>
  <c r="D31" i="34"/>
  <c r="C31" i="34"/>
  <c r="E29" i="34"/>
  <c r="D29" i="34"/>
  <c r="D6" i="34" s="1"/>
  <c r="C29" i="34"/>
  <c r="E20" i="34"/>
  <c r="D20" i="34"/>
  <c r="C20" i="34"/>
  <c r="E13" i="34"/>
  <c r="D13" i="34"/>
  <c r="C13" i="34"/>
  <c r="E7" i="34"/>
  <c r="E6" i="34" s="1"/>
  <c r="D7" i="34"/>
  <c r="C7" i="34"/>
  <c r="D52" i="58"/>
  <c r="D51" i="58" s="1"/>
  <c r="D6" i="58" s="1"/>
  <c r="E51" i="58"/>
  <c r="C51" i="58"/>
  <c r="E46" i="58"/>
  <c r="D46" i="58"/>
  <c r="C46" i="58"/>
  <c r="E38" i="58"/>
  <c r="D38" i="58"/>
  <c r="C38" i="58"/>
  <c r="E31" i="58"/>
  <c r="D31" i="58"/>
  <c r="C31" i="58"/>
  <c r="E29" i="58"/>
  <c r="D29" i="58"/>
  <c r="C29" i="58"/>
  <c r="E20" i="58"/>
  <c r="D20" i="58"/>
  <c r="C20" i="58"/>
  <c r="E13" i="58"/>
  <c r="D13" i="58"/>
  <c r="C13" i="58"/>
  <c r="E7" i="58"/>
  <c r="D7" i="58"/>
  <c r="C7" i="58"/>
  <c r="E51" i="33"/>
  <c r="D51" i="33"/>
  <c r="C51" i="33"/>
  <c r="E46" i="33"/>
  <c r="D46" i="33"/>
  <c r="C46" i="33"/>
  <c r="E38" i="33"/>
  <c r="D38" i="33"/>
  <c r="C38" i="33"/>
  <c r="E31" i="33"/>
  <c r="D31" i="33"/>
  <c r="C31" i="33"/>
  <c r="E29" i="33"/>
  <c r="D29" i="33"/>
  <c r="C29" i="33"/>
  <c r="E20" i="33"/>
  <c r="D20" i="33"/>
  <c r="D6" i="33" s="1"/>
  <c r="C20" i="33"/>
  <c r="E13" i="33"/>
  <c r="D13" i="33"/>
  <c r="C13" i="33"/>
  <c r="C6" i="33" s="1"/>
  <c r="E7" i="33"/>
  <c r="D7" i="33"/>
  <c r="C7" i="33"/>
  <c r="E6" i="33"/>
  <c r="E51" i="32"/>
  <c r="D51" i="32"/>
  <c r="C51" i="32"/>
  <c r="E46" i="32"/>
  <c r="D46" i="32"/>
  <c r="C46" i="32"/>
  <c r="E38" i="32"/>
  <c r="D38" i="32"/>
  <c r="C38" i="32"/>
  <c r="E31" i="32"/>
  <c r="D31" i="32"/>
  <c r="C31" i="32"/>
  <c r="E29" i="32"/>
  <c r="D29" i="32"/>
  <c r="C29" i="32"/>
  <c r="E20" i="32"/>
  <c r="D20" i="32"/>
  <c r="C20" i="32"/>
  <c r="C6" i="32" s="1"/>
  <c r="E13" i="32"/>
  <c r="D13" i="32"/>
  <c r="C13" i="32"/>
  <c r="E7" i="32"/>
  <c r="E6" i="32" s="1"/>
  <c r="D7" i="32"/>
  <c r="C7" i="32"/>
  <c r="D6" i="32"/>
  <c r="E51" i="30"/>
  <c r="E46" i="30"/>
  <c r="E38" i="30"/>
  <c r="E31" i="30"/>
  <c r="E29" i="30"/>
  <c r="E20" i="30"/>
  <c r="E13" i="30"/>
  <c r="E6" i="30" s="1"/>
  <c r="E7" i="30"/>
  <c r="D51" i="30"/>
  <c r="C51" i="30"/>
  <c r="D46" i="30"/>
  <c r="C46" i="30"/>
  <c r="D38" i="30"/>
  <c r="C38" i="30"/>
  <c r="D31" i="30"/>
  <c r="C31" i="30"/>
  <c r="D29" i="30"/>
  <c r="C29" i="30"/>
  <c r="D20" i="30"/>
  <c r="C20" i="30"/>
  <c r="D13" i="30"/>
  <c r="C13" i="30"/>
  <c r="D7" i="30"/>
  <c r="C7" i="30"/>
  <c r="D6" i="30"/>
  <c r="C6" i="30"/>
  <c r="E51" i="54"/>
  <c r="E46" i="54"/>
  <c r="E38" i="54"/>
  <c r="E31" i="54"/>
  <c r="E29" i="54"/>
  <c r="E20" i="54"/>
  <c r="E13" i="54"/>
  <c r="E7" i="54"/>
  <c r="E6" i="54" s="1"/>
  <c r="D51" i="54"/>
  <c r="C51" i="54"/>
  <c r="D46" i="54"/>
  <c r="C46" i="54"/>
  <c r="D38" i="54"/>
  <c r="C38" i="54"/>
  <c r="D31" i="54"/>
  <c r="C31" i="54"/>
  <c r="D29" i="54"/>
  <c r="C29" i="54"/>
  <c r="D20" i="54"/>
  <c r="C20" i="54"/>
  <c r="D13" i="54"/>
  <c r="C13" i="54"/>
  <c r="D7" i="54"/>
  <c r="D6" i="54" s="1"/>
  <c r="C7" i="54"/>
  <c r="C6" i="54"/>
  <c r="C6" i="58" l="1"/>
  <c r="C6" i="34"/>
  <c r="E6" i="58"/>
  <c r="G5" i="123"/>
  <c r="K5" i="123"/>
  <c r="O5" i="123"/>
  <c r="E5" i="123"/>
  <c r="I5" i="123"/>
  <c r="E5" i="122"/>
  <c r="I5" i="122"/>
  <c r="M5" i="122"/>
  <c r="Q5" i="122"/>
  <c r="G5" i="122"/>
  <c r="K5" i="122"/>
  <c r="E5" i="121"/>
  <c r="I5" i="121"/>
  <c r="M5" i="121"/>
  <c r="G5" i="121"/>
  <c r="G5" i="120"/>
  <c r="K5" i="120"/>
  <c r="O5" i="120"/>
  <c r="E5" i="120"/>
  <c r="I5" i="120"/>
  <c r="J51" i="119"/>
  <c r="H51" i="119"/>
  <c r="F51" i="119"/>
  <c r="D51" i="119"/>
  <c r="C51" i="119"/>
  <c r="J46" i="119"/>
  <c r="H46" i="119"/>
  <c r="F46" i="119"/>
  <c r="D46" i="119"/>
  <c r="C46" i="119"/>
  <c r="E42" i="119"/>
  <c r="J38" i="119"/>
  <c r="H38" i="119"/>
  <c r="F38" i="119"/>
  <c r="D38" i="119"/>
  <c r="C38" i="119"/>
  <c r="J31" i="119"/>
  <c r="H31" i="119"/>
  <c r="F31" i="119"/>
  <c r="D31" i="119"/>
  <c r="C31" i="119"/>
  <c r="J29" i="119"/>
  <c r="H29" i="119"/>
  <c r="F29" i="119"/>
  <c r="D29" i="119"/>
  <c r="D6" i="119" s="1"/>
  <c r="C29" i="119"/>
  <c r="E23" i="119"/>
  <c r="E21" i="119"/>
  <c r="J20" i="119"/>
  <c r="H20" i="119"/>
  <c r="F20" i="119"/>
  <c r="D20" i="119"/>
  <c r="C20" i="119"/>
  <c r="E19" i="119"/>
  <c r="E14" i="119"/>
  <c r="J13" i="119"/>
  <c r="H13" i="119"/>
  <c r="H6" i="119" s="1"/>
  <c r="F13" i="119"/>
  <c r="F6" i="119" s="1"/>
  <c r="D13" i="119"/>
  <c r="C13" i="119"/>
  <c r="J7" i="119"/>
  <c r="H7" i="119"/>
  <c r="F7" i="119"/>
  <c r="D7" i="119"/>
  <c r="C7" i="119"/>
  <c r="C6" i="119"/>
  <c r="E10" i="124"/>
  <c r="E8" i="118"/>
  <c r="G8" i="118"/>
  <c r="I8" i="118"/>
  <c r="K8" i="118"/>
  <c r="G9" i="118"/>
  <c r="I9" i="118"/>
  <c r="K9" i="118"/>
  <c r="M9" i="118"/>
  <c r="O9" i="118"/>
  <c r="Q9" i="118"/>
  <c r="S9" i="118"/>
  <c r="E10" i="118"/>
  <c r="G10" i="118"/>
  <c r="I10" i="118"/>
  <c r="K10" i="118"/>
  <c r="M10" i="118"/>
  <c r="O10" i="118"/>
  <c r="Q10" i="118"/>
  <c r="S10" i="118"/>
  <c r="G11" i="118"/>
  <c r="I11" i="118"/>
  <c r="K11" i="118"/>
  <c r="M11" i="118"/>
  <c r="O11" i="118"/>
  <c r="Q11" i="118"/>
  <c r="S11" i="118"/>
  <c r="E12" i="118"/>
  <c r="G12" i="118"/>
  <c r="I12" i="118"/>
  <c r="K12" i="118"/>
  <c r="M12" i="118"/>
  <c r="O12" i="118"/>
  <c r="Q12" i="118"/>
  <c r="S12" i="118"/>
  <c r="E14" i="118"/>
  <c r="G14" i="118"/>
  <c r="I14" i="118"/>
  <c r="K14" i="118"/>
  <c r="M14" i="118"/>
  <c r="O14" i="118"/>
  <c r="Q14" i="118"/>
  <c r="S14" i="118"/>
  <c r="G15" i="118"/>
  <c r="K15" i="118"/>
  <c r="M15" i="118"/>
  <c r="O15" i="118"/>
  <c r="Q15" i="118"/>
  <c r="S15" i="118"/>
  <c r="E16" i="118"/>
  <c r="G16" i="118"/>
  <c r="I16" i="118"/>
  <c r="K16" i="118"/>
  <c r="M16" i="118"/>
  <c r="O16" i="118"/>
  <c r="Q16" i="118"/>
  <c r="S16" i="118"/>
  <c r="G17" i="118"/>
  <c r="I17" i="118"/>
  <c r="K17" i="118"/>
  <c r="M17" i="118"/>
  <c r="O17" i="118"/>
  <c r="Q17" i="118"/>
  <c r="S17" i="118"/>
  <c r="E18" i="118"/>
  <c r="G18" i="118"/>
  <c r="I18" i="118"/>
  <c r="K18" i="118"/>
  <c r="M18" i="118"/>
  <c r="O18" i="118"/>
  <c r="Q18" i="118"/>
  <c r="S18" i="118"/>
  <c r="E19" i="118"/>
  <c r="G19" i="118"/>
  <c r="I19" i="118"/>
  <c r="K19" i="118"/>
  <c r="M19" i="118"/>
  <c r="O19" i="118"/>
  <c r="Q19" i="118"/>
  <c r="S19" i="118"/>
  <c r="E22" i="118"/>
  <c r="G22" i="118"/>
  <c r="I22" i="118"/>
  <c r="K22" i="118"/>
  <c r="M22" i="118"/>
  <c r="O22" i="118"/>
  <c r="Q22" i="118"/>
  <c r="S22" i="118"/>
  <c r="G23" i="118"/>
  <c r="I23" i="118"/>
  <c r="K23" i="118"/>
  <c r="M23" i="118"/>
  <c r="O23" i="118"/>
  <c r="Q23" i="118"/>
  <c r="S23" i="118"/>
  <c r="E24" i="118"/>
  <c r="G24" i="118"/>
  <c r="I24" i="118"/>
  <c r="K24" i="118"/>
  <c r="M24" i="118"/>
  <c r="O24" i="118"/>
  <c r="Q24" i="118"/>
  <c r="S24" i="118"/>
  <c r="G25" i="118"/>
  <c r="I25" i="118"/>
  <c r="K25" i="118"/>
  <c r="M25" i="118"/>
  <c r="O25" i="118"/>
  <c r="Q25" i="118"/>
  <c r="S25" i="118"/>
  <c r="E26" i="118"/>
  <c r="G26" i="118"/>
  <c r="I26" i="118"/>
  <c r="K26" i="118"/>
  <c r="M26" i="118"/>
  <c r="O26" i="118"/>
  <c r="Q26" i="118"/>
  <c r="S26" i="118"/>
  <c r="G27" i="118"/>
  <c r="I27" i="118"/>
  <c r="K27" i="118"/>
  <c r="M27" i="118"/>
  <c r="O27" i="118"/>
  <c r="Q27" i="118"/>
  <c r="S27" i="118"/>
  <c r="E28" i="118"/>
  <c r="G28" i="118"/>
  <c r="I28" i="118"/>
  <c r="K28" i="118"/>
  <c r="M28" i="118"/>
  <c r="O28" i="118"/>
  <c r="Q28" i="118"/>
  <c r="S28" i="118"/>
  <c r="C29" i="118"/>
  <c r="D29" i="118"/>
  <c r="E30" i="118"/>
  <c r="F29" i="118"/>
  <c r="G30" i="118"/>
  <c r="H29" i="118"/>
  <c r="I29" i="118" s="1"/>
  <c r="J29" i="118"/>
  <c r="K29" i="118" s="1"/>
  <c r="L29" i="118"/>
  <c r="M29" i="118" s="1"/>
  <c r="N29" i="118"/>
  <c r="O29" i="118" s="1"/>
  <c r="P29" i="118"/>
  <c r="Q29" i="118" s="1"/>
  <c r="R29" i="118"/>
  <c r="S29" i="118" s="1"/>
  <c r="E32" i="118"/>
  <c r="G32" i="118"/>
  <c r="I32" i="118"/>
  <c r="K32" i="118"/>
  <c r="M32" i="118"/>
  <c r="G33" i="118"/>
  <c r="I33" i="118"/>
  <c r="K33" i="118"/>
  <c r="M33" i="118"/>
  <c r="O33" i="118"/>
  <c r="Q33" i="118"/>
  <c r="S33" i="118"/>
  <c r="E34" i="118"/>
  <c r="G34" i="118"/>
  <c r="I34" i="118"/>
  <c r="K34" i="118"/>
  <c r="M34" i="118"/>
  <c r="O34" i="118"/>
  <c r="Q34" i="118"/>
  <c r="S34" i="118"/>
  <c r="G35" i="118"/>
  <c r="I35" i="118"/>
  <c r="K35" i="118"/>
  <c r="M35" i="118"/>
  <c r="O35" i="118"/>
  <c r="Q35" i="118"/>
  <c r="S35" i="118"/>
  <c r="E36" i="118"/>
  <c r="G36" i="118"/>
  <c r="I36" i="118"/>
  <c r="K36" i="118"/>
  <c r="M36" i="118"/>
  <c r="O36" i="118"/>
  <c r="Q36" i="118"/>
  <c r="S36" i="118"/>
  <c r="E37" i="118"/>
  <c r="G37" i="118"/>
  <c r="I37" i="118"/>
  <c r="K37" i="118"/>
  <c r="M37" i="118"/>
  <c r="O37" i="118"/>
  <c r="Q37" i="118"/>
  <c r="S37" i="118"/>
  <c r="E40" i="118"/>
  <c r="G40" i="118"/>
  <c r="I40" i="118"/>
  <c r="K40" i="118"/>
  <c r="M40" i="118"/>
  <c r="O40" i="118"/>
  <c r="Q40" i="118"/>
  <c r="S40" i="118"/>
  <c r="E41" i="118"/>
  <c r="G41" i="118"/>
  <c r="I41" i="118"/>
  <c r="K41" i="118"/>
  <c r="M41" i="118"/>
  <c r="O41" i="118"/>
  <c r="Q41" i="118"/>
  <c r="S41" i="118"/>
  <c r="E42" i="118"/>
  <c r="G42" i="118"/>
  <c r="I42" i="118"/>
  <c r="K42" i="118"/>
  <c r="M42" i="118"/>
  <c r="O42" i="118"/>
  <c r="Q42" i="118"/>
  <c r="S42" i="118"/>
  <c r="E43" i="118"/>
  <c r="G43" i="118"/>
  <c r="I43" i="118"/>
  <c r="K43" i="118"/>
  <c r="M43" i="118"/>
  <c r="O43" i="118"/>
  <c r="Q43" i="118"/>
  <c r="S43" i="118"/>
  <c r="E44" i="118"/>
  <c r="G44" i="118"/>
  <c r="I44" i="118"/>
  <c r="K44" i="118"/>
  <c r="M44" i="118"/>
  <c r="O44" i="118"/>
  <c r="Q44" i="118"/>
  <c r="S44" i="118"/>
  <c r="E45" i="118"/>
  <c r="G45" i="118"/>
  <c r="I45" i="118"/>
  <c r="K45" i="118"/>
  <c r="M45" i="118"/>
  <c r="O45" i="118"/>
  <c r="Q45" i="118"/>
  <c r="S45" i="118"/>
  <c r="E48" i="118"/>
  <c r="G48" i="118"/>
  <c r="I48" i="118"/>
  <c r="K48" i="118"/>
  <c r="M48" i="118"/>
  <c r="O48" i="118"/>
  <c r="Q48" i="118"/>
  <c r="S48" i="118"/>
  <c r="E49" i="118"/>
  <c r="G49" i="118"/>
  <c r="I49" i="118"/>
  <c r="K49" i="118"/>
  <c r="M49" i="118"/>
  <c r="O49" i="118"/>
  <c r="Q49" i="118"/>
  <c r="S49" i="118"/>
  <c r="E50" i="118"/>
  <c r="G50" i="118"/>
  <c r="I50" i="118"/>
  <c r="K50" i="118"/>
  <c r="M50" i="118"/>
  <c r="O50" i="118"/>
  <c r="Q50" i="118"/>
  <c r="S50" i="118"/>
  <c r="E52" i="118"/>
  <c r="G52" i="118"/>
  <c r="I52" i="118"/>
  <c r="K52" i="118"/>
  <c r="M52" i="118"/>
  <c r="O52" i="118"/>
  <c r="Q52" i="118"/>
  <c r="S52" i="118"/>
  <c r="G53" i="118"/>
  <c r="K53" i="118"/>
  <c r="O53" i="118"/>
  <c r="Q53" i="118"/>
  <c r="S53" i="118"/>
  <c r="E54" i="118"/>
  <c r="G54" i="118"/>
  <c r="I54" i="118"/>
  <c r="K54" i="118"/>
  <c r="M54" i="118"/>
  <c r="O54" i="118"/>
  <c r="Q54" i="118"/>
  <c r="S54" i="118"/>
  <c r="G55" i="118"/>
  <c r="I55" i="118"/>
  <c r="K55" i="118"/>
  <c r="M55" i="118"/>
  <c r="O55" i="118"/>
  <c r="Q55" i="118"/>
  <c r="S55" i="118"/>
  <c r="E56" i="118"/>
  <c r="G56" i="118"/>
  <c r="I56" i="118"/>
  <c r="K56" i="118"/>
  <c r="M56" i="118"/>
  <c r="O56" i="118"/>
  <c r="Q56" i="118"/>
  <c r="S56" i="118"/>
  <c r="S56" i="124"/>
  <c r="E55" i="124"/>
  <c r="S54" i="124"/>
  <c r="E53" i="124"/>
  <c r="R52" i="124"/>
  <c r="P52" i="124"/>
  <c r="N52" i="124"/>
  <c r="L52" i="124"/>
  <c r="J52" i="124"/>
  <c r="H52" i="124"/>
  <c r="F52" i="124"/>
  <c r="D52" i="124"/>
  <c r="C52" i="124"/>
  <c r="S52" i="124" s="1"/>
  <c r="E51" i="124"/>
  <c r="S50" i="124"/>
  <c r="M49" i="124"/>
  <c r="I49" i="124"/>
  <c r="E49" i="124"/>
  <c r="S48" i="124"/>
  <c r="R47" i="124"/>
  <c r="P47" i="124"/>
  <c r="N47" i="124"/>
  <c r="L47" i="124"/>
  <c r="J47" i="124"/>
  <c r="H47" i="124"/>
  <c r="F47" i="124"/>
  <c r="D47" i="124"/>
  <c r="E47" i="124" s="1"/>
  <c r="C47" i="124"/>
  <c r="S46" i="124"/>
  <c r="I45" i="124"/>
  <c r="E45" i="124"/>
  <c r="S44" i="124"/>
  <c r="I43" i="124"/>
  <c r="E43" i="124"/>
  <c r="S42" i="124"/>
  <c r="M41" i="124"/>
  <c r="I41" i="124"/>
  <c r="E41" i="124"/>
  <c r="R39" i="124"/>
  <c r="N39" i="124"/>
  <c r="J39" i="124"/>
  <c r="F39" i="124"/>
  <c r="S40" i="124"/>
  <c r="P39" i="124"/>
  <c r="L39" i="124"/>
  <c r="H39" i="124"/>
  <c r="D39" i="124"/>
  <c r="S38" i="124"/>
  <c r="Q37" i="124"/>
  <c r="M37" i="124"/>
  <c r="I37" i="124"/>
  <c r="E37" i="124"/>
  <c r="S36" i="124"/>
  <c r="Q35" i="124"/>
  <c r="M35" i="124"/>
  <c r="I35" i="124"/>
  <c r="E35" i="124"/>
  <c r="S34" i="124"/>
  <c r="Q33" i="124"/>
  <c r="M33" i="124"/>
  <c r="I33" i="124"/>
  <c r="E33" i="124"/>
  <c r="R32" i="124"/>
  <c r="N32" i="124"/>
  <c r="J32" i="124"/>
  <c r="F32" i="124"/>
  <c r="C32" i="124"/>
  <c r="S32" i="124" s="1"/>
  <c r="Q31" i="124"/>
  <c r="M31" i="124"/>
  <c r="I31" i="124"/>
  <c r="E31" i="124"/>
  <c r="R30" i="124"/>
  <c r="N30" i="124"/>
  <c r="J30" i="124"/>
  <c r="F30" i="124"/>
  <c r="C30" i="124"/>
  <c r="S30" i="124" s="1"/>
  <c r="S29" i="124"/>
  <c r="S27" i="124"/>
  <c r="S25" i="124"/>
  <c r="S23" i="124"/>
  <c r="C21" i="124"/>
  <c r="S19" i="124"/>
  <c r="S17" i="124"/>
  <c r="E16" i="124"/>
  <c r="S15" i="124"/>
  <c r="R14" i="124"/>
  <c r="P14" i="124"/>
  <c r="N14" i="124"/>
  <c r="L14" i="124"/>
  <c r="J14" i="124"/>
  <c r="H14" i="124"/>
  <c r="F14" i="124"/>
  <c r="D14" i="124"/>
  <c r="E14" i="124" s="1"/>
  <c r="C14" i="124"/>
  <c r="S13" i="124"/>
  <c r="M12" i="124"/>
  <c r="I12" i="124"/>
  <c r="S11" i="124"/>
  <c r="Q10" i="124"/>
  <c r="M10" i="124"/>
  <c r="I10" i="124"/>
  <c r="R8" i="124"/>
  <c r="N8" i="124"/>
  <c r="J8" i="124"/>
  <c r="F8" i="124"/>
  <c r="S9" i="124"/>
  <c r="P8" i="124"/>
  <c r="L8" i="124"/>
  <c r="H8" i="124"/>
  <c r="C55" i="123"/>
  <c r="O55" i="123" s="1"/>
  <c r="C53" i="123"/>
  <c r="O53" i="123" s="1"/>
  <c r="C49" i="123"/>
  <c r="O49" i="123" s="1"/>
  <c r="C47" i="123"/>
  <c r="O47" i="123" s="1"/>
  <c r="N46" i="123"/>
  <c r="L46" i="123"/>
  <c r="J46" i="123"/>
  <c r="H46" i="123"/>
  <c r="F46" i="123"/>
  <c r="D46" i="123"/>
  <c r="C45" i="123"/>
  <c r="O45" i="123" s="1"/>
  <c r="C43" i="123"/>
  <c r="O43" i="123" s="1"/>
  <c r="C41" i="123"/>
  <c r="O41" i="123" s="1"/>
  <c r="C39" i="123"/>
  <c r="O39" i="123" s="1"/>
  <c r="N38" i="123"/>
  <c r="L38" i="123"/>
  <c r="J38" i="123"/>
  <c r="H38" i="123"/>
  <c r="F38" i="123"/>
  <c r="D38" i="123"/>
  <c r="C37" i="123"/>
  <c r="O37" i="123" s="1"/>
  <c r="C35" i="123"/>
  <c r="O35" i="123" s="1"/>
  <c r="C33" i="123"/>
  <c r="O33" i="123" s="1"/>
  <c r="C27" i="123"/>
  <c r="O27" i="123" s="1"/>
  <c r="C25" i="123"/>
  <c r="O25" i="123" s="1"/>
  <c r="C23" i="123"/>
  <c r="O23" i="123" s="1"/>
  <c r="C21" i="123"/>
  <c r="O21" i="123" s="1"/>
  <c r="N20" i="123"/>
  <c r="L20" i="123"/>
  <c r="J20" i="123"/>
  <c r="H20" i="123"/>
  <c r="F20" i="123"/>
  <c r="D20" i="123"/>
  <c r="C19" i="123"/>
  <c r="O19" i="123" s="1"/>
  <c r="C17" i="123"/>
  <c r="O17" i="123" s="1"/>
  <c r="C15" i="123"/>
  <c r="O15" i="123" s="1"/>
  <c r="C11" i="123"/>
  <c r="O11" i="123" s="1"/>
  <c r="C9" i="123"/>
  <c r="O9" i="123" s="1"/>
  <c r="C55" i="122"/>
  <c r="Q55" i="122" s="1"/>
  <c r="C53" i="122"/>
  <c r="Q53" i="122" s="1"/>
  <c r="C49" i="122"/>
  <c r="Q49" i="122" s="1"/>
  <c r="C48" i="122"/>
  <c r="M48" i="122" s="1"/>
  <c r="C44" i="122"/>
  <c r="Q44" i="122" s="1"/>
  <c r="C42" i="122"/>
  <c r="Q42" i="122" s="1"/>
  <c r="C40" i="122"/>
  <c r="Q40" i="122" s="1"/>
  <c r="C36" i="122"/>
  <c r="Q36" i="122" s="1"/>
  <c r="C34" i="122"/>
  <c r="Q34" i="122" s="1"/>
  <c r="C32" i="122"/>
  <c r="P31" i="122"/>
  <c r="N31" i="122"/>
  <c r="L31" i="122"/>
  <c r="J31" i="122"/>
  <c r="H31" i="122"/>
  <c r="F31" i="122"/>
  <c r="D31" i="122"/>
  <c r="C30" i="122"/>
  <c r="C29" i="122" s="1"/>
  <c r="P29" i="122"/>
  <c r="N29" i="122"/>
  <c r="L29" i="122"/>
  <c r="J29" i="122"/>
  <c r="K29" i="122" s="1"/>
  <c r="H29" i="122"/>
  <c r="F29" i="122"/>
  <c r="D29" i="122"/>
  <c r="C28" i="122"/>
  <c r="Q28" i="122" s="1"/>
  <c r="C26" i="122"/>
  <c r="Q26" i="122" s="1"/>
  <c r="C24" i="122"/>
  <c r="Q24" i="122" s="1"/>
  <c r="C22" i="122"/>
  <c r="Q22" i="122" s="1"/>
  <c r="C18" i="122"/>
  <c r="Q18" i="122" s="1"/>
  <c r="C16" i="122"/>
  <c r="Q16" i="122" s="1"/>
  <c r="C14" i="122"/>
  <c r="P13" i="122"/>
  <c r="N13" i="122"/>
  <c r="L13" i="122"/>
  <c r="J13" i="122"/>
  <c r="H13" i="122"/>
  <c r="F13" i="122"/>
  <c r="D13" i="122"/>
  <c r="C12" i="122"/>
  <c r="Q12" i="122" s="1"/>
  <c r="C10" i="122"/>
  <c r="Q10" i="122" s="1"/>
  <c r="C8" i="122"/>
  <c r="P7" i="122"/>
  <c r="N7" i="122"/>
  <c r="L7" i="122"/>
  <c r="J7" i="122"/>
  <c r="H7" i="122"/>
  <c r="F7" i="122"/>
  <c r="D7" i="122"/>
  <c r="C55" i="121"/>
  <c r="M55" i="121" s="1"/>
  <c r="C53" i="121"/>
  <c r="M53" i="121" s="1"/>
  <c r="L51" i="121"/>
  <c r="J51" i="121"/>
  <c r="H51" i="121"/>
  <c r="F51" i="121"/>
  <c r="D51" i="121"/>
  <c r="C49" i="121"/>
  <c r="M49" i="121" s="1"/>
  <c r="C47" i="121"/>
  <c r="L46" i="121"/>
  <c r="J46" i="121"/>
  <c r="H46" i="121"/>
  <c r="F46" i="121"/>
  <c r="D46" i="121"/>
  <c r="C45" i="121"/>
  <c r="M45" i="121" s="1"/>
  <c r="C43" i="121"/>
  <c r="M43" i="121" s="1"/>
  <c r="C41" i="121"/>
  <c r="M41" i="121" s="1"/>
  <c r="C39" i="121"/>
  <c r="L38" i="121"/>
  <c r="J38" i="121"/>
  <c r="H38" i="121"/>
  <c r="F38" i="121"/>
  <c r="D38" i="121"/>
  <c r="C37" i="121"/>
  <c r="M37" i="121" s="1"/>
  <c r="C35" i="121"/>
  <c r="M35" i="121" s="1"/>
  <c r="C33" i="121"/>
  <c r="M33" i="121" s="1"/>
  <c r="C27" i="121"/>
  <c r="M27" i="121" s="1"/>
  <c r="C25" i="121"/>
  <c r="M25" i="121" s="1"/>
  <c r="C23" i="121"/>
  <c r="M23" i="121" s="1"/>
  <c r="C21" i="121"/>
  <c r="L20" i="121"/>
  <c r="J20" i="121"/>
  <c r="H20" i="121"/>
  <c r="F20" i="121"/>
  <c r="D20" i="121"/>
  <c r="C19" i="121"/>
  <c r="M19" i="121" s="1"/>
  <c r="C17" i="121"/>
  <c r="M17" i="121" s="1"/>
  <c r="C15" i="121"/>
  <c r="M15" i="121" s="1"/>
  <c r="C11" i="121"/>
  <c r="M11" i="121" s="1"/>
  <c r="C9" i="121"/>
  <c r="M9" i="121" s="1"/>
  <c r="C56" i="120"/>
  <c r="O56" i="120" s="1"/>
  <c r="C54" i="120"/>
  <c r="O54" i="120" s="1"/>
  <c r="C52" i="120"/>
  <c r="N51" i="120"/>
  <c r="L51" i="120"/>
  <c r="J51" i="120"/>
  <c r="H51" i="120"/>
  <c r="F51" i="120"/>
  <c r="D51" i="120"/>
  <c r="C50" i="120"/>
  <c r="O50" i="120" s="1"/>
  <c r="C48" i="120"/>
  <c r="O48" i="120" s="1"/>
  <c r="C44" i="120"/>
  <c r="O44" i="120" s="1"/>
  <c r="C42" i="120"/>
  <c r="O42" i="120" s="1"/>
  <c r="C40" i="120"/>
  <c r="O40" i="120" s="1"/>
  <c r="C36" i="120"/>
  <c r="O36" i="120" s="1"/>
  <c r="C34" i="120"/>
  <c r="O34" i="120" s="1"/>
  <c r="C32" i="120"/>
  <c r="N31" i="120"/>
  <c r="L31" i="120"/>
  <c r="J31" i="120"/>
  <c r="H31" i="120"/>
  <c r="F31" i="120"/>
  <c r="D31" i="120"/>
  <c r="C30" i="120"/>
  <c r="C29" i="120" s="1"/>
  <c r="N29" i="120"/>
  <c r="L29" i="120"/>
  <c r="M29" i="120" s="1"/>
  <c r="J29" i="120"/>
  <c r="K29" i="120" s="1"/>
  <c r="H29" i="120"/>
  <c r="I29" i="120" s="1"/>
  <c r="F29" i="120"/>
  <c r="G29" i="120" s="1"/>
  <c r="D29" i="120"/>
  <c r="E29" i="120" s="1"/>
  <c r="C28" i="120"/>
  <c r="O28" i="120" s="1"/>
  <c r="C26" i="120"/>
  <c r="O26" i="120" s="1"/>
  <c r="C24" i="120"/>
  <c r="O24" i="120" s="1"/>
  <c r="C22" i="120"/>
  <c r="O22" i="120" s="1"/>
  <c r="C18" i="120"/>
  <c r="O18" i="120" s="1"/>
  <c r="C16" i="120"/>
  <c r="O16" i="120" s="1"/>
  <c r="C14" i="120"/>
  <c r="N13" i="120"/>
  <c r="L13" i="120"/>
  <c r="J13" i="120"/>
  <c r="H13" i="120"/>
  <c r="F13" i="120"/>
  <c r="D13" i="120"/>
  <c r="C12" i="120"/>
  <c r="O12" i="120" s="1"/>
  <c r="C10" i="120"/>
  <c r="O10" i="120" s="1"/>
  <c r="C8" i="120"/>
  <c r="E8" i="120" s="1"/>
  <c r="N7" i="120"/>
  <c r="L7" i="120"/>
  <c r="J7" i="120"/>
  <c r="H7" i="120"/>
  <c r="F7" i="120"/>
  <c r="D7" i="120"/>
  <c r="C55" i="104"/>
  <c r="C54" i="104"/>
  <c r="C53" i="104"/>
  <c r="C52" i="104"/>
  <c r="C51" i="104"/>
  <c r="C49" i="104"/>
  <c r="C48" i="104"/>
  <c r="C47" i="104"/>
  <c r="C46" i="104"/>
  <c r="C44" i="104"/>
  <c r="C43" i="104"/>
  <c r="C42" i="104"/>
  <c r="C41" i="104"/>
  <c r="C40" i="104"/>
  <c r="C39" i="104"/>
  <c r="C38" i="104"/>
  <c r="C36" i="104"/>
  <c r="C35" i="104"/>
  <c r="C34" i="104"/>
  <c r="C33" i="104"/>
  <c r="C32" i="104"/>
  <c r="C31" i="104"/>
  <c r="C29" i="104"/>
  <c r="C27" i="104"/>
  <c r="C26" i="104"/>
  <c r="C25" i="104"/>
  <c r="C24" i="104"/>
  <c r="C23" i="104"/>
  <c r="C22" i="104"/>
  <c r="C21" i="104"/>
  <c r="C20" i="104"/>
  <c r="C18" i="104"/>
  <c r="C17" i="104"/>
  <c r="C16" i="104"/>
  <c r="C15" i="104"/>
  <c r="C14" i="104"/>
  <c r="C13" i="104"/>
  <c r="C11" i="104"/>
  <c r="C10" i="104"/>
  <c r="C9" i="104"/>
  <c r="C8" i="104"/>
  <c r="C7" i="104"/>
  <c r="E29" i="122" l="1"/>
  <c r="M29" i="122"/>
  <c r="G29" i="122"/>
  <c r="O29" i="122"/>
  <c r="I29" i="122"/>
  <c r="I47" i="124"/>
  <c r="G29" i="118"/>
  <c r="E12" i="124"/>
  <c r="J6" i="119"/>
  <c r="E55" i="118"/>
  <c r="M53" i="118"/>
  <c r="I53" i="118"/>
  <c r="E53" i="118"/>
  <c r="C51" i="118"/>
  <c r="R46" i="118"/>
  <c r="N46" i="118"/>
  <c r="J46" i="118"/>
  <c r="F46" i="118"/>
  <c r="C46" i="118"/>
  <c r="C38" i="118"/>
  <c r="P38" i="118"/>
  <c r="L38" i="118"/>
  <c r="H38" i="118"/>
  <c r="D38" i="118"/>
  <c r="R31" i="118"/>
  <c r="P31" i="118"/>
  <c r="N31" i="118"/>
  <c r="L31" i="118"/>
  <c r="J31" i="118"/>
  <c r="H31" i="118"/>
  <c r="F31" i="118"/>
  <c r="D31" i="118"/>
  <c r="S30" i="118"/>
  <c r="Q30" i="118"/>
  <c r="O30" i="118"/>
  <c r="M30" i="118"/>
  <c r="K30" i="118"/>
  <c r="I30" i="118"/>
  <c r="R20" i="118"/>
  <c r="N20" i="118"/>
  <c r="J20" i="118"/>
  <c r="F20" i="118"/>
  <c r="C20" i="118"/>
  <c r="E17" i="118"/>
  <c r="I15" i="118"/>
  <c r="E15" i="118"/>
  <c r="C13" i="118"/>
  <c r="R7" i="118"/>
  <c r="P7" i="118"/>
  <c r="N7" i="118"/>
  <c r="L7" i="118"/>
  <c r="J7" i="118"/>
  <c r="H7" i="118"/>
  <c r="F7" i="118"/>
  <c r="D7" i="118"/>
  <c r="R51" i="118"/>
  <c r="S51" i="118" s="1"/>
  <c r="P51" i="118"/>
  <c r="Q51" i="118" s="1"/>
  <c r="N51" i="118"/>
  <c r="O51" i="118" s="1"/>
  <c r="L51" i="118"/>
  <c r="J51" i="118"/>
  <c r="H51" i="118"/>
  <c r="F51" i="118"/>
  <c r="D51" i="118"/>
  <c r="P46" i="118"/>
  <c r="L46" i="118"/>
  <c r="H46" i="118"/>
  <c r="D46" i="118"/>
  <c r="R38" i="118"/>
  <c r="N38" i="118"/>
  <c r="J38" i="118"/>
  <c r="F38" i="118"/>
  <c r="E35" i="118"/>
  <c r="E33" i="118"/>
  <c r="S32" i="118"/>
  <c r="Q32" i="118"/>
  <c r="O32" i="118"/>
  <c r="C31" i="118"/>
  <c r="E29" i="118"/>
  <c r="E27" i="118"/>
  <c r="E25" i="118"/>
  <c r="E23" i="118"/>
  <c r="P20" i="118"/>
  <c r="Q20" i="118" s="1"/>
  <c r="L20" i="118"/>
  <c r="M20" i="118" s="1"/>
  <c r="H20" i="118"/>
  <c r="I20" i="118" s="1"/>
  <c r="D20" i="118"/>
  <c r="E20" i="118" s="1"/>
  <c r="R13" i="118"/>
  <c r="S13" i="118" s="1"/>
  <c r="P13" i="118"/>
  <c r="Q13" i="118" s="1"/>
  <c r="N13" i="118"/>
  <c r="O13" i="118" s="1"/>
  <c r="L13" i="118"/>
  <c r="J13" i="118"/>
  <c r="H13" i="118"/>
  <c r="F13" i="118"/>
  <c r="D13" i="118"/>
  <c r="E11" i="118"/>
  <c r="E9" i="118"/>
  <c r="S8" i="118"/>
  <c r="Q8" i="118"/>
  <c r="O8" i="118"/>
  <c r="M8" i="118"/>
  <c r="C7" i="118"/>
  <c r="G6" i="119"/>
  <c r="K6" i="119"/>
  <c r="E7" i="119"/>
  <c r="I7" i="119"/>
  <c r="E9" i="119"/>
  <c r="I9" i="119"/>
  <c r="G10" i="119"/>
  <c r="K10" i="119"/>
  <c r="E11" i="119"/>
  <c r="I11" i="119"/>
  <c r="G12" i="119"/>
  <c r="E13" i="119"/>
  <c r="I13" i="119"/>
  <c r="E15" i="119"/>
  <c r="I15" i="119"/>
  <c r="E17" i="119"/>
  <c r="I17" i="119"/>
  <c r="I19" i="119"/>
  <c r="G20" i="119"/>
  <c r="K20" i="119"/>
  <c r="I21" i="119"/>
  <c r="G22" i="119"/>
  <c r="K22" i="119"/>
  <c r="I23" i="119"/>
  <c r="G24" i="119"/>
  <c r="K24" i="119"/>
  <c r="E25" i="119"/>
  <c r="I25" i="119"/>
  <c r="G26" i="119"/>
  <c r="K26" i="119"/>
  <c r="E27" i="119"/>
  <c r="I27" i="119"/>
  <c r="G28" i="119"/>
  <c r="K28" i="119"/>
  <c r="G30" i="119"/>
  <c r="K30" i="119"/>
  <c r="E31" i="119"/>
  <c r="I31" i="119"/>
  <c r="G32" i="119"/>
  <c r="K32" i="119"/>
  <c r="E33" i="119"/>
  <c r="I33" i="119"/>
  <c r="G34" i="119"/>
  <c r="K34" i="119"/>
  <c r="E35" i="119"/>
  <c r="I35" i="119"/>
  <c r="G36" i="119"/>
  <c r="K36" i="119"/>
  <c r="E37" i="119"/>
  <c r="I37" i="119"/>
  <c r="G38" i="119"/>
  <c r="K38" i="119"/>
  <c r="E39" i="119"/>
  <c r="I39" i="119"/>
  <c r="E41" i="119"/>
  <c r="I41" i="119"/>
  <c r="G42" i="119"/>
  <c r="E43" i="119"/>
  <c r="I43" i="119"/>
  <c r="G44" i="119"/>
  <c r="E45" i="119"/>
  <c r="I45" i="119"/>
  <c r="E47" i="119"/>
  <c r="I47" i="119"/>
  <c r="E49" i="119"/>
  <c r="I49" i="119"/>
  <c r="E51" i="119"/>
  <c r="I51" i="119"/>
  <c r="G52" i="119"/>
  <c r="K52" i="119"/>
  <c r="G54" i="119"/>
  <c r="K54" i="119"/>
  <c r="G56" i="119"/>
  <c r="K56" i="119"/>
  <c r="E6" i="119"/>
  <c r="I6" i="119"/>
  <c r="G7" i="119"/>
  <c r="K7" i="119"/>
  <c r="G9" i="119"/>
  <c r="K9" i="119"/>
  <c r="E10" i="119"/>
  <c r="I10" i="119"/>
  <c r="G11" i="119"/>
  <c r="K11" i="119"/>
  <c r="E12" i="119"/>
  <c r="G13" i="119"/>
  <c r="K13" i="119"/>
  <c r="G15" i="119"/>
  <c r="K15" i="119"/>
  <c r="G17" i="119"/>
  <c r="K17" i="119"/>
  <c r="G19" i="119"/>
  <c r="K19" i="119"/>
  <c r="E20" i="119"/>
  <c r="I20" i="119"/>
  <c r="G21" i="119"/>
  <c r="E22" i="119"/>
  <c r="I22" i="119"/>
  <c r="G23" i="119"/>
  <c r="E24" i="119"/>
  <c r="I24" i="119"/>
  <c r="G25" i="119"/>
  <c r="K25" i="119"/>
  <c r="E26" i="119"/>
  <c r="I26" i="119"/>
  <c r="G27" i="119"/>
  <c r="K27" i="119"/>
  <c r="E28" i="119"/>
  <c r="I28" i="119"/>
  <c r="E30" i="119"/>
  <c r="I30" i="119"/>
  <c r="G31" i="119"/>
  <c r="K31" i="119"/>
  <c r="E32" i="119"/>
  <c r="I32" i="119"/>
  <c r="G33" i="119"/>
  <c r="K33" i="119"/>
  <c r="E34" i="119"/>
  <c r="I34" i="119"/>
  <c r="G35" i="119"/>
  <c r="K35" i="119"/>
  <c r="E36" i="119"/>
  <c r="I36" i="119"/>
  <c r="G37" i="119"/>
  <c r="K37" i="119"/>
  <c r="E38" i="119"/>
  <c r="I38" i="119"/>
  <c r="G39" i="119"/>
  <c r="K39" i="119"/>
  <c r="G41" i="119"/>
  <c r="K41" i="119"/>
  <c r="I42" i="119"/>
  <c r="G43" i="119"/>
  <c r="K43" i="119"/>
  <c r="E44" i="119"/>
  <c r="G45" i="119"/>
  <c r="K45" i="119"/>
  <c r="G47" i="119"/>
  <c r="K47" i="119"/>
  <c r="G49" i="119"/>
  <c r="K49" i="119"/>
  <c r="G51" i="119"/>
  <c r="K51" i="119"/>
  <c r="E52" i="119"/>
  <c r="I52" i="119"/>
  <c r="E54" i="119"/>
  <c r="I54" i="119"/>
  <c r="E56" i="119"/>
  <c r="I56" i="119"/>
  <c r="E8" i="119"/>
  <c r="G8" i="119"/>
  <c r="I8" i="119"/>
  <c r="K8" i="119"/>
  <c r="I12" i="119"/>
  <c r="K12" i="119"/>
  <c r="G14" i="119"/>
  <c r="I14" i="119"/>
  <c r="K14" i="119"/>
  <c r="E16" i="119"/>
  <c r="G16" i="119"/>
  <c r="I16" i="119"/>
  <c r="K16" i="119"/>
  <c r="E18" i="119"/>
  <c r="G18" i="119"/>
  <c r="I18" i="119"/>
  <c r="K18" i="119"/>
  <c r="E40" i="119"/>
  <c r="G40" i="119"/>
  <c r="I40" i="119"/>
  <c r="K40" i="119"/>
  <c r="K42" i="119"/>
  <c r="I44" i="119"/>
  <c r="K44" i="119"/>
  <c r="E46" i="119"/>
  <c r="G46" i="119"/>
  <c r="I46" i="119"/>
  <c r="K46" i="119"/>
  <c r="E48" i="119"/>
  <c r="G48" i="119"/>
  <c r="I48" i="119"/>
  <c r="K48" i="119"/>
  <c r="E50" i="119"/>
  <c r="G50" i="119"/>
  <c r="I50" i="119"/>
  <c r="K50" i="119"/>
  <c r="K21" i="119"/>
  <c r="K23" i="119"/>
  <c r="E29" i="119"/>
  <c r="G29" i="119"/>
  <c r="I29" i="119"/>
  <c r="K29" i="119"/>
  <c r="E53" i="119"/>
  <c r="G53" i="119"/>
  <c r="I53" i="119"/>
  <c r="K53" i="119"/>
  <c r="E55" i="119"/>
  <c r="G55" i="119"/>
  <c r="I55" i="119"/>
  <c r="K55" i="119"/>
  <c r="I14" i="124"/>
  <c r="D8" i="124"/>
  <c r="Q12" i="124"/>
  <c r="M14" i="124"/>
  <c r="Q14" i="124"/>
  <c r="I16" i="124"/>
  <c r="M16" i="124"/>
  <c r="Q16" i="124"/>
  <c r="E18" i="124"/>
  <c r="I18" i="124"/>
  <c r="M18" i="124"/>
  <c r="Q18" i="124"/>
  <c r="E20" i="124"/>
  <c r="I20" i="124"/>
  <c r="M20" i="124"/>
  <c r="Q20" i="124"/>
  <c r="E22" i="124"/>
  <c r="I22" i="124"/>
  <c r="M22" i="124"/>
  <c r="Q22" i="124"/>
  <c r="E24" i="124"/>
  <c r="I24" i="124"/>
  <c r="M24" i="124"/>
  <c r="Q24" i="124"/>
  <c r="E26" i="124"/>
  <c r="I26" i="124"/>
  <c r="M26" i="124"/>
  <c r="Q26" i="124"/>
  <c r="E28" i="124"/>
  <c r="I28" i="124"/>
  <c r="M28" i="124"/>
  <c r="Q28" i="124"/>
  <c r="D30" i="124"/>
  <c r="E30" i="124" s="1"/>
  <c r="H30" i="124"/>
  <c r="I30" i="124" s="1"/>
  <c r="L30" i="124"/>
  <c r="P30" i="124"/>
  <c r="G31" i="124"/>
  <c r="K31" i="124"/>
  <c r="O31" i="124"/>
  <c r="S31" i="124"/>
  <c r="D32" i="124"/>
  <c r="H32" i="124"/>
  <c r="L32" i="124"/>
  <c r="P32" i="124"/>
  <c r="G33" i="124"/>
  <c r="K33" i="124"/>
  <c r="O33" i="124"/>
  <c r="S33" i="124"/>
  <c r="G35" i="124"/>
  <c r="K35" i="124"/>
  <c r="O35" i="124"/>
  <c r="S35" i="124"/>
  <c r="G37" i="124"/>
  <c r="K37" i="124"/>
  <c r="O37" i="124"/>
  <c r="S37" i="124"/>
  <c r="C39" i="124"/>
  <c r="K39" i="124" s="1"/>
  <c r="G41" i="124"/>
  <c r="K41" i="124"/>
  <c r="O41" i="124"/>
  <c r="S41" i="124"/>
  <c r="G43" i="124"/>
  <c r="K43" i="124"/>
  <c r="O43" i="124"/>
  <c r="S43" i="124"/>
  <c r="G45" i="124"/>
  <c r="K45" i="124"/>
  <c r="O45" i="124"/>
  <c r="S45" i="124"/>
  <c r="G47" i="124"/>
  <c r="K47" i="124"/>
  <c r="O47" i="124"/>
  <c r="S47" i="124"/>
  <c r="G49" i="124"/>
  <c r="K49" i="124"/>
  <c r="O49" i="124"/>
  <c r="S49" i="124"/>
  <c r="G51" i="124"/>
  <c r="K51" i="124"/>
  <c r="O51" i="124"/>
  <c r="S51" i="124"/>
  <c r="E52" i="124"/>
  <c r="G53" i="124"/>
  <c r="K53" i="124"/>
  <c r="O53" i="124"/>
  <c r="S53" i="124"/>
  <c r="G55" i="124"/>
  <c r="K55" i="124"/>
  <c r="O55" i="124"/>
  <c r="S55" i="124"/>
  <c r="G57" i="124"/>
  <c r="K57" i="124"/>
  <c r="O57" i="124"/>
  <c r="S57" i="124"/>
  <c r="C8" i="124"/>
  <c r="C7" i="124" s="1"/>
  <c r="G10" i="124"/>
  <c r="K10" i="124"/>
  <c r="O10" i="124"/>
  <c r="S10" i="124"/>
  <c r="G12" i="124"/>
  <c r="K12" i="124"/>
  <c r="O12" i="124"/>
  <c r="S12" i="124"/>
  <c r="G14" i="124"/>
  <c r="K14" i="124"/>
  <c r="O14" i="124"/>
  <c r="S14" i="124"/>
  <c r="G16" i="124"/>
  <c r="K16" i="124"/>
  <c r="O16" i="124"/>
  <c r="S16" i="124"/>
  <c r="G18" i="124"/>
  <c r="K18" i="124"/>
  <c r="O18" i="124"/>
  <c r="S18" i="124"/>
  <c r="G20" i="124"/>
  <c r="K20" i="124"/>
  <c r="O20" i="124"/>
  <c r="S20" i="124"/>
  <c r="G22" i="124"/>
  <c r="K22" i="124"/>
  <c r="O22" i="124"/>
  <c r="S22" i="124"/>
  <c r="G24" i="124"/>
  <c r="K24" i="124"/>
  <c r="O24" i="124"/>
  <c r="S24" i="124"/>
  <c r="G26" i="124"/>
  <c r="K26" i="124"/>
  <c r="O26" i="124"/>
  <c r="S26" i="124"/>
  <c r="G28" i="124"/>
  <c r="K28" i="124"/>
  <c r="O28" i="124"/>
  <c r="S28" i="124"/>
  <c r="G30" i="124"/>
  <c r="K30" i="124"/>
  <c r="E39" i="124"/>
  <c r="I39" i="124"/>
  <c r="M39" i="124"/>
  <c r="Q39" i="124"/>
  <c r="Q41" i="124"/>
  <c r="M43" i="124"/>
  <c r="Q43" i="124"/>
  <c r="M45" i="124"/>
  <c r="Q45" i="124"/>
  <c r="M47" i="124"/>
  <c r="Q47" i="124"/>
  <c r="Q49" i="124"/>
  <c r="I51" i="124"/>
  <c r="M51" i="124"/>
  <c r="Q51" i="124"/>
  <c r="G52" i="124"/>
  <c r="I53" i="124"/>
  <c r="M53" i="124"/>
  <c r="Q53" i="124"/>
  <c r="I55" i="124"/>
  <c r="M55" i="124"/>
  <c r="Q55" i="124"/>
  <c r="E57" i="124"/>
  <c r="I57" i="124"/>
  <c r="M57" i="124"/>
  <c r="Q57" i="124"/>
  <c r="M51" i="118"/>
  <c r="K51" i="118"/>
  <c r="I51" i="118"/>
  <c r="G51" i="118"/>
  <c r="E51" i="118"/>
  <c r="Q46" i="118"/>
  <c r="M46" i="118"/>
  <c r="I46" i="118"/>
  <c r="E46" i="118"/>
  <c r="S38" i="118"/>
  <c r="O38" i="118"/>
  <c r="K38" i="118"/>
  <c r="G38" i="118"/>
  <c r="M13" i="118"/>
  <c r="K13" i="118"/>
  <c r="I13" i="118"/>
  <c r="G13" i="118"/>
  <c r="E13" i="118"/>
  <c r="C6" i="118"/>
  <c r="R6" i="118"/>
  <c r="S7" i="118"/>
  <c r="P6" i="118"/>
  <c r="Q7" i="118"/>
  <c r="N6" i="118"/>
  <c r="O7" i="118"/>
  <c r="L6" i="118"/>
  <c r="M7" i="118"/>
  <c r="J6" i="118"/>
  <c r="K7" i="118"/>
  <c r="H6" i="118"/>
  <c r="I7" i="118"/>
  <c r="F6" i="118"/>
  <c r="G7" i="118"/>
  <c r="D6" i="118"/>
  <c r="E7" i="118"/>
  <c r="Q38" i="118"/>
  <c r="M38" i="118"/>
  <c r="I38" i="118"/>
  <c r="E38" i="118"/>
  <c r="K31" i="118"/>
  <c r="I31" i="118"/>
  <c r="G31" i="118"/>
  <c r="E31" i="118"/>
  <c r="S47" i="118"/>
  <c r="Q47" i="118"/>
  <c r="O47" i="118"/>
  <c r="M47" i="118"/>
  <c r="K47" i="118"/>
  <c r="I47" i="118"/>
  <c r="G47" i="118"/>
  <c r="E47" i="118"/>
  <c r="S39" i="118"/>
  <c r="Q39" i="118"/>
  <c r="O39" i="118"/>
  <c r="M39" i="118"/>
  <c r="K39" i="118"/>
  <c r="I39" i="118"/>
  <c r="G39" i="118"/>
  <c r="E39" i="118"/>
  <c r="S21" i="118"/>
  <c r="Q21" i="118"/>
  <c r="O21" i="118"/>
  <c r="M21" i="118"/>
  <c r="K21" i="118"/>
  <c r="I21" i="118"/>
  <c r="G21" i="118"/>
  <c r="E21" i="118"/>
  <c r="O29" i="120"/>
  <c r="E9" i="124"/>
  <c r="G9" i="124"/>
  <c r="I9" i="124"/>
  <c r="K9" i="124"/>
  <c r="M9" i="124"/>
  <c r="O9" i="124"/>
  <c r="Q9" i="124"/>
  <c r="E11" i="124"/>
  <c r="G11" i="124"/>
  <c r="I11" i="124"/>
  <c r="K11" i="124"/>
  <c r="M11" i="124"/>
  <c r="O11" i="124"/>
  <c r="Q11" i="124"/>
  <c r="E13" i="124"/>
  <c r="G13" i="124"/>
  <c r="I13" i="124"/>
  <c r="K13" i="124"/>
  <c r="M13" i="124"/>
  <c r="O13" i="124"/>
  <c r="Q13" i="124"/>
  <c r="E15" i="124"/>
  <c r="G15" i="124"/>
  <c r="I15" i="124"/>
  <c r="K15" i="124"/>
  <c r="M15" i="124"/>
  <c r="O15" i="124"/>
  <c r="Q15" i="124"/>
  <c r="E17" i="124"/>
  <c r="G17" i="124"/>
  <c r="I17" i="124"/>
  <c r="K17" i="124"/>
  <c r="M17" i="124"/>
  <c r="O17" i="124"/>
  <c r="Q17" i="124"/>
  <c r="E19" i="124"/>
  <c r="G19" i="124"/>
  <c r="I19" i="124"/>
  <c r="K19" i="124"/>
  <c r="M19" i="124"/>
  <c r="O19" i="124"/>
  <c r="Q19" i="124"/>
  <c r="E23" i="124"/>
  <c r="G23" i="124"/>
  <c r="I23" i="124"/>
  <c r="K23" i="124"/>
  <c r="M23" i="124"/>
  <c r="O23" i="124"/>
  <c r="Q23" i="124"/>
  <c r="E25" i="124"/>
  <c r="G25" i="124"/>
  <c r="I25" i="124"/>
  <c r="K25" i="124"/>
  <c r="M25" i="124"/>
  <c r="O25" i="124"/>
  <c r="Q25" i="124"/>
  <c r="E27" i="124"/>
  <c r="G27" i="124"/>
  <c r="I27" i="124"/>
  <c r="K27" i="124"/>
  <c r="M27" i="124"/>
  <c r="O27" i="124"/>
  <c r="Q27" i="124"/>
  <c r="E29" i="124"/>
  <c r="G29" i="124"/>
  <c r="I29" i="124"/>
  <c r="K29" i="124"/>
  <c r="M29" i="124"/>
  <c r="O29" i="124"/>
  <c r="Q29" i="124"/>
  <c r="D21" i="124"/>
  <c r="F21" i="124"/>
  <c r="H21" i="124"/>
  <c r="J21" i="124"/>
  <c r="L21" i="124"/>
  <c r="N21" i="124"/>
  <c r="P21" i="124"/>
  <c r="R21" i="124"/>
  <c r="M30" i="124"/>
  <c r="O30" i="124"/>
  <c r="Q30" i="124"/>
  <c r="E32" i="124"/>
  <c r="G32" i="124"/>
  <c r="I32" i="124"/>
  <c r="K32" i="124"/>
  <c r="M32" i="124"/>
  <c r="O32" i="124"/>
  <c r="Q32" i="124"/>
  <c r="E34" i="124"/>
  <c r="G34" i="124"/>
  <c r="I34" i="124"/>
  <c r="K34" i="124"/>
  <c r="M34" i="124"/>
  <c r="O34" i="124"/>
  <c r="Q34" i="124"/>
  <c r="E36" i="124"/>
  <c r="G36" i="124"/>
  <c r="I36" i="124"/>
  <c r="K36" i="124"/>
  <c r="M36" i="124"/>
  <c r="O36" i="124"/>
  <c r="Q36" i="124"/>
  <c r="E38" i="124"/>
  <c r="G38" i="124"/>
  <c r="I38" i="124"/>
  <c r="K38" i="124"/>
  <c r="M38" i="124"/>
  <c r="O38" i="124"/>
  <c r="Q38" i="124"/>
  <c r="E40" i="124"/>
  <c r="G40" i="124"/>
  <c r="I40" i="124"/>
  <c r="K40" i="124"/>
  <c r="M40" i="124"/>
  <c r="O40" i="124"/>
  <c r="Q40" i="124"/>
  <c r="E42" i="124"/>
  <c r="G42" i="124"/>
  <c r="I42" i="124"/>
  <c r="K42" i="124"/>
  <c r="M42" i="124"/>
  <c r="O42" i="124"/>
  <c r="Q42" i="124"/>
  <c r="E44" i="124"/>
  <c r="G44" i="124"/>
  <c r="I44" i="124"/>
  <c r="K44" i="124"/>
  <c r="M44" i="124"/>
  <c r="O44" i="124"/>
  <c r="Q44" i="124"/>
  <c r="E46" i="124"/>
  <c r="G46" i="124"/>
  <c r="I46" i="124"/>
  <c r="K46" i="124"/>
  <c r="M46" i="124"/>
  <c r="O46" i="124"/>
  <c r="Q46" i="124"/>
  <c r="E48" i="124"/>
  <c r="G48" i="124"/>
  <c r="I48" i="124"/>
  <c r="K48" i="124"/>
  <c r="M48" i="124"/>
  <c r="O48" i="124"/>
  <c r="Q48" i="124"/>
  <c r="E50" i="124"/>
  <c r="G50" i="124"/>
  <c r="I50" i="124"/>
  <c r="K50" i="124"/>
  <c r="M50" i="124"/>
  <c r="O50" i="124"/>
  <c r="Q50" i="124"/>
  <c r="I52" i="124"/>
  <c r="K52" i="124"/>
  <c r="M52" i="124"/>
  <c r="O52" i="124"/>
  <c r="Q52" i="124"/>
  <c r="E54" i="124"/>
  <c r="G54" i="124"/>
  <c r="I54" i="124"/>
  <c r="K54" i="124"/>
  <c r="M54" i="124"/>
  <c r="O54" i="124"/>
  <c r="Q54" i="124"/>
  <c r="E56" i="124"/>
  <c r="G56" i="124"/>
  <c r="I56" i="124"/>
  <c r="K56" i="124"/>
  <c r="M56" i="124"/>
  <c r="O56" i="124"/>
  <c r="Q56" i="124"/>
  <c r="G8" i="120"/>
  <c r="I8" i="120"/>
  <c r="K8" i="120"/>
  <c r="M8" i="120"/>
  <c r="O8" i="120"/>
  <c r="E10" i="120"/>
  <c r="G10" i="120"/>
  <c r="I10" i="120"/>
  <c r="K10" i="120"/>
  <c r="M10" i="120"/>
  <c r="E12" i="120"/>
  <c r="G12" i="120"/>
  <c r="I12" i="120"/>
  <c r="K12" i="120"/>
  <c r="M12" i="120"/>
  <c r="E14" i="120"/>
  <c r="G14" i="120"/>
  <c r="I14" i="120"/>
  <c r="K14" i="120"/>
  <c r="M14" i="120"/>
  <c r="O14" i="120"/>
  <c r="E16" i="120"/>
  <c r="G16" i="120"/>
  <c r="I16" i="120"/>
  <c r="K16" i="120"/>
  <c r="M16" i="120"/>
  <c r="E18" i="120"/>
  <c r="G18" i="120"/>
  <c r="I18" i="120"/>
  <c r="K18" i="120"/>
  <c r="M18" i="120"/>
  <c r="E22" i="120"/>
  <c r="G22" i="120"/>
  <c r="I22" i="120"/>
  <c r="K22" i="120"/>
  <c r="M22" i="120"/>
  <c r="E24" i="120"/>
  <c r="G24" i="120"/>
  <c r="I24" i="120"/>
  <c r="K24" i="120"/>
  <c r="M24" i="120"/>
  <c r="E26" i="120"/>
  <c r="G26" i="120"/>
  <c r="I26" i="120"/>
  <c r="K26" i="120"/>
  <c r="M26" i="120"/>
  <c r="E28" i="120"/>
  <c r="G28" i="120"/>
  <c r="I28" i="120"/>
  <c r="K28" i="120"/>
  <c r="M28" i="120"/>
  <c r="E30" i="120"/>
  <c r="G30" i="120"/>
  <c r="I30" i="120"/>
  <c r="K30" i="120"/>
  <c r="M30" i="120"/>
  <c r="O30" i="120"/>
  <c r="E32" i="120"/>
  <c r="G32" i="120"/>
  <c r="I32" i="120"/>
  <c r="K32" i="120"/>
  <c r="M32" i="120"/>
  <c r="O32" i="120"/>
  <c r="E34" i="120"/>
  <c r="G34" i="120"/>
  <c r="I34" i="120"/>
  <c r="K34" i="120"/>
  <c r="M34" i="120"/>
  <c r="E36" i="120"/>
  <c r="G36" i="120"/>
  <c r="I36" i="120"/>
  <c r="K36" i="120"/>
  <c r="M36" i="120"/>
  <c r="E40" i="120"/>
  <c r="G40" i="120"/>
  <c r="I40" i="120"/>
  <c r="K40" i="120"/>
  <c r="M40" i="120"/>
  <c r="E42" i="120"/>
  <c r="G42" i="120"/>
  <c r="I42" i="120"/>
  <c r="K42" i="120"/>
  <c r="M42" i="120"/>
  <c r="E44" i="120"/>
  <c r="G44" i="120"/>
  <c r="I44" i="120"/>
  <c r="K44" i="120"/>
  <c r="M44" i="120"/>
  <c r="E48" i="120"/>
  <c r="G48" i="120"/>
  <c r="I48" i="120"/>
  <c r="K48" i="120"/>
  <c r="M48" i="120"/>
  <c r="E50" i="120"/>
  <c r="G50" i="120"/>
  <c r="I50" i="120"/>
  <c r="K50" i="120"/>
  <c r="M50" i="120"/>
  <c r="E52" i="120"/>
  <c r="G52" i="120"/>
  <c r="I52" i="120"/>
  <c r="K52" i="120"/>
  <c r="M52" i="120"/>
  <c r="O52" i="120"/>
  <c r="E54" i="120"/>
  <c r="G54" i="120"/>
  <c r="I54" i="120"/>
  <c r="K54" i="120"/>
  <c r="M54" i="120"/>
  <c r="E56" i="120"/>
  <c r="G56" i="120"/>
  <c r="I56" i="120"/>
  <c r="K56" i="120"/>
  <c r="M56" i="120"/>
  <c r="E9" i="121"/>
  <c r="G9" i="121"/>
  <c r="I9" i="121"/>
  <c r="K9" i="121"/>
  <c r="E11" i="121"/>
  <c r="G11" i="121"/>
  <c r="I11" i="121"/>
  <c r="K11" i="121"/>
  <c r="E15" i="121"/>
  <c r="G15" i="121"/>
  <c r="I15" i="121"/>
  <c r="K15" i="121"/>
  <c r="E17" i="121"/>
  <c r="G17" i="121"/>
  <c r="I17" i="121"/>
  <c r="K17" i="121"/>
  <c r="E19" i="121"/>
  <c r="G19" i="121"/>
  <c r="I19" i="121"/>
  <c r="K19" i="121"/>
  <c r="E21" i="121"/>
  <c r="G21" i="121"/>
  <c r="I21" i="121"/>
  <c r="K21" i="121"/>
  <c r="M21" i="121"/>
  <c r="E23" i="121"/>
  <c r="G23" i="121"/>
  <c r="I23" i="121"/>
  <c r="K23" i="121"/>
  <c r="E25" i="121"/>
  <c r="G25" i="121"/>
  <c r="I25" i="121"/>
  <c r="K25" i="121"/>
  <c r="E27" i="121"/>
  <c r="G27" i="121"/>
  <c r="I27" i="121"/>
  <c r="K27" i="121"/>
  <c r="E33" i="121"/>
  <c r="G33" i="121"/>
  <c r="I33" i="121"/>
  <c r="K33" i="121"/>
  <c r="E35" i="121"/>
  <c r="G35" i="121"/>
  <c r="I35" i="121"/>
  <c r="K35" i="121"/>
  <c r="E37" i="121"/>
  <c r="G37" i="121"/>
  <c r="I37" i="121"/>
  <c r="K37" i="121"/>
  <c r="E39" i="121"/>
  <c r="G39" i="121"/>
  <c r="I39" i="121"/>
  <c r="K39" i="121"/>
  <c r="M39" i="121"/>
  <c r="E41" i="121"/>
  <c r="G41" i="121"/>
  <c r="I41" i="121"/>
  <c r="K41" i="121"/>
  <c r="E43" i="121"/>
  <c r="G43" i="121"/>
  <c r="I43" i="121"/>
  <c r="K43" i="121"/>
  <c r="E45" i="121"/>
  <c r="G45" i="121"/>
  <c r="I45" i="121"/>
  <c r="K45" i="121"/>
  <c r="E47" i="121"/>
  <c r="G47" i="121"/>
  <c r="I47" i="121"/>
  <c r="K47" i="121"/>
  <c r="M47" i="121"/>
  <c r="E49" i="121"/>
  <c r="G49" i="121"/>
  <c r="I49" i="121"/>
  <c r="K49" i="121"/>
  <c r="E53" i="121"/>
  <c r="G53" i="121"/>
  <c r="I53" i="121"/>
  <c r="K53" i="121"/>
  <c r="E55" i="121"/>
  <c r="G55" i="121"/>
  <c r="I55" i="121"/>
  <c r="K55" i="121"/>
  <c r="E8" i="122"/>
  <c r="G8" i="122"/>
  <c r="I8" i="122"/>
  <c r="K8" i="122"/>
  <c r="M8" i="122"/>
  <c r="O8" i="122"/>
  <c r="Q8" i="122"/>
  <c r="E10" i="122"/>
  <c r="G10" i="122"/>
  <c r="I10" i="122"/>
  <c r="K10" i="122"/>
  <c r="M10" i="122"/>
  <c r="O10" i="122"/>
  <c r="E12" i="122"/>
  <c r="G12" i="122"/>
  <c r="I12" i="122"/>
  <c r="K12" i="122"/>
  <c r="M12" i="122"/>
  <c r="O12" i="122"/>
  <c r="E14" i="122"/>
  <c r="G14" i="122"/>
  <c r="I14" i="122"/>
  <c r="K14" i="122"/>
  <c r="M14" i="122"/>
  <c r="O14" i="122"/>
  <c r="Q14" i="122"/>
  <c r="E16" i="122"/>
  <c r="G16" i="122"/>
  <c r="I16" i="122"/>
  <c r="K16" i="122"/>
  <c r="M16" i="122"/>
  <c r="O16" i="122"/>
  <c r="E18" i="122"/>
  <c r="G18" i="122"/>
  <c r="I18" i="122"/>
  <c r="K18" i="122"/>
  <c r="M18" i="122"/>
  <c r="O18" i="122"/>
  <c r="Q29" i="122"/>
  <c r="C15" i="122"/>
  <c r="C17" i="122"/>
  <c r="K17" i="122" s="1"/>
  <c r="C19" i="122"/>
  <c r="G19" i="122" s="1"/>
  <c r="C9" i="120"/>
  <c r="C11" i="120"/>
  <c r="E11" i="120" s="1"/>
  <c r="C15" i="120"/>
  <c r="E15" i="120" s="1"/>
  <c r="C17" i="120"/>
  <c r="K17" i="120" s="1"/>
  <c r="C19" i="120"/>
  <c r="E19" i="120" s="1"/>
  <c r="D20" i="120"/>
  <c r="F20" i="120"/>
  <c r="H20" i="120"/>
  <c r="J20" i="120"/>
  <c r="L20" i="120"/>
  <c r="N20" i="120"/>
  <c r="C21" i="120"/>
  <c r="C23" i="120"/>
  <c r="G23" i="120" s="1"/>
  <c r="C25" i="120"/>
  <c r="I25" i="120" s="1"/>
  <c r="C27" i="120"/>
  <c r="G27" i="120" s="1"/>
  <c r="C33" i="120"/>
  <c r="E33" i="120" s="1"/>
  <c r="C35" i="120"/>
  <c r="K35" i="120" s="1"/>
  <c r="C37" i="120"/>
  <c r="E37" i="120" s="1"/>
  <c r="D38" i="120"/>
  <c r="F38" i="120"/>
  <c r="H38" i="120"/>
  <c r="J38" i="120"/>
  <c r="L38" i="120"/>
  <c r="N38" i="120"/>
  <c r="C39" i="120"/>
  <c r="E39" i="120" s="1"/>
  <c r="C41" i="120"/>
  <c r="G41" i="120" s="1"/>
  <c r="C43" i="120"/>
  <c r="I43" i="120" s="1"/>
  <c r="C45" i="120"/>
  <c r="G45" i="120" s="1"/>
  <c r="D46" i="120"/>
  <c r="F46" i="120"/>
  <c r="H46" i="120"/>
  <c r="J46" i="120"/>
  <c r="L46" i="120"/>
  <c r="N46" i="120"/>
  <c r="C47" i="120"/>
  <c r="C49" i="120"/>
  <c r="E49" i="120" s="1"/>
  <c r="C53" i="120"/>
  <c r="E53" i="120" s="1"/>
  <c r="C55" i="120"/>
  <c r="K55" i="120" s="1"/>
  <c r="D7" i="121"/>
  <c r="F7" i="121"/>
  <c r="H7" i="121"/>
  <c r="J7" i="121"/>
  <c r="L7" i="121"/>
  <c r="C8" i="121"/>
  <c r="I8" i="121" s="1"/>
  <c r="C10" i="121"/>
  <c r="K10" i="121" s="1"/>
  <c r="C12" i="121"/>
  <c r="I12" i="121" s="1"/>
  <c r="D13" i="121"/>
  <c r="F13" i="121"/>
  <c r="H13" i="121"/>
  <c r="J13" i="121"/>
  <c r="L13" i="121"/>
  <c r="C14" i="121"/>
  <c r="K14" i="121" s="1"/>
  <c r="C16" i="121"/>
  <c r="E16" i="121" s="1"/>
  <c r="C18" i="121"/>
  <c r="K18" i="121" s="1"/>
  <c r="C22" i="121"/>
  <c r="G22" i="121" s="1"/>
  <c r="C24" i="121"/>
  <c r="E24" i="121" s="1"/>
  <c r="C26" i="121"/>
  <c r="K26" i="121" s="1"/>
  <c r="C28" i="121"/>
  <c r="I28" i="121" s="1"/>
  <c r="D29" i="121"/>
  <c r="F29" i="121"/>
  <c r="H29" i="121"/>
  <c r="J29" i="121"/>
  <c r="L29" i="121"/>
  <c r="C30" i="121"/>
  <c r="C29" i="121" s="1"/>
  <c r="D31" i="121"/>
  <c r="F31" i="121"/>
  <c r="H31" i="121"/>
  <c r="J31" i="121"/>
  <c r="L31" i="121"/>
  <c r="C32" i="121"/>
  <c r="I32" i="121" s="1"/>
  <c r="C34" i="121"/>
  <c r="K34" i="121" s="1"/>
  <c r="C36" i="121"/>
  <c r="I36" i="121" s="1"/>
  <c r="C40" i="121"/>
  <c r="C42" i="121"/>
  <c r="G42" i="121" s="1"/>
  <c r="C44" i="121"/>
  <c r="E44" i="121" s="1"/>
  <c r="C48" i="121"/>
  <c r="E48" i="121" s="1"/>
  <c r="C50" i="121"/>
  <c r="K50" i="121" s="1"/>
  <c r="C52" i="121"/>
  <c r="G52" i="121" s="1"/>
  <c r="C54" i="121"/>
  <c r="I54" i="121" s="1"/>
  <c r="C56" i="121"/>
  <c r="G56" i="121" s="1"/>
  <c r="C9" i="122"/>
  <c r="E9" i="122" s="1"/>
  <c r="C11" i="122"/>
  <c r="G11" i="122" s="1"/>
  <c r="I15" i="122"/>
  <c r="M15" i="122"/>
  <c r="Q15" i="122"/>
  <c r="I17" i="122"/>
  <c r="M17" i="122"/>
  <c r="Q17" i="122"/>
  <c r="I19" i="122"/>
  <c r="M19" i="122"/>
  <c r="Q19" i="122"/>
  <c r="C50" i="122"/>
  <c r="E50" i="122" s="1"/>
  <c r="E22" i="122"/>
  <c r="G22" i="122"/>
  <c r="I22" i="122"/>
  <c r="K22" i="122"/>
  <c r="M22" i="122"/>
  <c r="O22" i="122"/>
  <c r="E24" i="122"/>
  <c r="G24" i="122"/>
  <c r="I24" i="122"/>
  <c r="K24" i="122"/>
  <c r="M24" i="122"/>
  <c r="O24" i="122"/>
  <c r="E26" i="122"/>
  <c r="G26" i="122"/>
  <c r="I26" i="122"/>
  <c r="K26" i="122"/>
  <c r="M26" i="122"/>
  <c r="O26" i="122"/>
  <c r="E28" i="122"/>
  <c r="G28" i="122"/>
  <c r="I28" i="122"/>
  <c r="K28" i="122"/>
  <c r="M28" i="122"/>
  <c r="O28" i="122"/>
  <c r="E30" i="122"/>
  <c r="G30" i="122"/>
  <c r="I30" i="122"/>
  <c r="K30" i="122"/>
  <c r="M30" i="122"/>
  <c r="O30" i="122"/>
  <c r="Q30" i="122"/>
  <c r="E32" i="122"/>
  <c r="G32" i="122"/>
  <c r="I32" i="122"/>
  <c r="K32" i="122"/>
  <c r="M32" i="122"/>
  <c r="O32" i="122"/>
  <c r="Q32" i="122"/>
  <c r="E34" i="122"/>
  <c r="G34" i="122"/>
  <c r="I34" i="122"/>
  <c r="K34" i="122"/>
  <c r="M34" i="122"/>
  <c r="O34" i="122"/>
  <c r="E36" i="122"/>
  <c r="G36" i="122"/>
  <c r="I36" i="122"/>
  <c r="K36" i="122"/>
  <c r="M36" i="122"/>
  <c r="O36" i="122"/>
  <c r="E40" i="122"/>
  <c r="G40" i="122"/>
  <c r="I40" i="122"/>
  <c r="K40" i="122"/>
  <c r="M40" i="122"/>
  <c r="O40" i="122"/>
  <c r="E42" i="122"/>
  <c r="G42" i="122"/>
  <c r="I42" i="122"/>
  <c r="K42" i="122"/>
  <c r="M42" i="122"/>
  <c r="O42" i="122"/>
  <c r="E44" i="122"/>
  <c r="G44" i="122"/>
  <c r="I44" i="122"/>
  <c r="K44" i="122"/>
  <c r="M44" i="122"/>
  <c r="O44" i="122"/>
  <c r="E48" i="122"/>
  <c r="G48" i="122"/>
  <c r="I48" i="122"/>
  <c r="K48" i="122"/>
  <c r="Q48" i="122"/>
  <c r="I50" i="122"/>
  <c r="M50" i="122"/>
  <c r="Q50" i="122"/>
  <c r="D20" i="122"/>
  <c r="F20" i="122"/>
  <c r="H20" i="122"/>
  <c r="J20" i="122"/>
  <c r="L20" i="122"/>
  <c r="N20" i="122"/>
  <c r="P20" i="122"/>
  <c r="C21" i="122"/>
  <c r="E21" i="122" s="1"/>
  <c r="C23" i="122"/>
  <c r="K23" i="122" s="1"/>
  <c r="C25" i="122"/>
  <c r="E25" i="122" s="1"/>
  <c r="C27" i="122"/>
  <c r="G27" i="122" s="1"/>
  <c r="C33" i="122"/>
  <c r="E33" i="122" s="1"/>
  <c r="C35" i="122"/>
  <c r="G35" i="122" s="1"/>
  <c r="C37" i="122"/>
  <c r="I37" i="122" s="1"/>
  <c r="D38" i="122"/>
  <c r="F38" i="122"/>
  <c r="H38" i="122"/>
  <c r="J38" i="122"/>
  <c r="L38" i="122"/>
  <c r="N38" i="122"/>
  <c r="P38" i="122"/>
  <c r="C39" i="122"/>
  <c r="G39" i="122" s="1"/>
  <c r="C41" i="122"/>
  <c r="E41" i="122" s="1"/>
  <c r="C43" i="122"/>
  <c r="G43" i="122" s="1"/>
  <c r="C45" i="122"/>
  <c r="I45" i="122" s="1"/>
  <c r="D46" i="122"/>
  <c r="F46" i="122"/>
  <c r="H46" i="122"/>
  <c r="J46" i="122"/>
  <c r="L46" i="122"/>
  <c r="N46" i="122"/>
  <c r="P46" i="122"/>
  <c r="C47" i="122"/>
  <c r="C46" i="122" s="1"/>
  <c r="O48" i="122"/>
  <c r="E49" i="122"/>
  <c r="G49" i="122"/>
  <c r="I49" i="122"/>
  <c r="K49" i="122"/>
  <c r="M49" i="122"/>
  <c r="O49" i="122"/>
  <c r="G50" i="122"/>
  <c r="K50" i="122"/>
  <c r="O50" i="122"/>
  <c r="D51" i="122"/>
  <c r="F51" i="122"/>
  <c r="H51" i="122"/>
  <c r="J51" i="122"/>
  <c r="L51" i="122"/>
  <c r="N51" i="122"/>
  <c r="P51" i="122"/>
  <c r="C52" i="122"/>
  <c r="C54" i="122"/>
  <c r="I54" i="122" s="1"/>
  <c r="C56" i="122"/>
  <c r="K56" i="122" s="1"/>
  <c r="D7" i="123"/>
  <c r="F7" i="123"/>
  <c r="H7" i="123"/>
  <c r="J7" i="123"/>
  <c r="L7" i="123"/>
  <c r="N7" i="123"/>
  <c r="C8" i="123"/>
  <c r="C10" i="123"/>
  <c r="I10" i="123" s="1"/>
  <c r="C12" i="123"/>
  <c r="G12" i="123" s="1"/>
  <c r="D13" i="123"/>
  <c r="F13" i="123"/>
  <c r="H13" i="123"/>
  <c r="J13" i="123"/>
  <c r="L13" i="123"/>
  <c r="N13" i="123"/>
  <c r="C14" i="123"/>
  <c r="G14" i="123" s="1"/>
  <c r="C16" i="123"/>
  <c r="E16" i="123" s="1"/>
  <c r="C18" i="123"/>
  <c r="K18" i="123" s="1"/>
  <c r="C22" i="123"/>
  <c r="K22" i="123" s="1"/>
  <c r="C24" i="123"/>
  <c r="E24" i="123" s="1"/>
  <c r="C26" i="123"/>
  <c r="K26" i="123" s="1"/>
  <c r="C28" i="123"/>
  <c r="E28" i="123" s="1"/>
  <c r="D29" i="123"/>
  <c r="F29" i="123"/>
  <c r="H29" i="123"/>
  <c r="J29" i="123"/>
  <c r="L29" i="123"/>
  <c r="N29" i="123"/>
  <c r="C30" i="123"/>
  <c r="I30" i="123" s="1"/>
  <c r="D31" i="123"/>
  <c r="F31" i="123"/>
  <c r="H31" i="123"/>
  <c r="J31" i="123"/>
  <c r="L31" i="123"/>
  <c r="N31" i="123"/>
  <c r="C32" i="123"/>
  <c r="C34" i="123"/>
  <c r="K34" i="123" s="1"/>
  <c r="C36" i="123"/>
  <c r="E36" i="123" s="1"/>
  <c r="C40" i="123"/>
  <c r="E40" i="123" s="1"/>
  <c r="C42" i="123"/>
  <c r="K42" i="123" s="1"/>
  <c r="C44" i="123"/>
  <c r="E44" i="123" s="1"/>
  <c r="C48" i="123"/>
  <c r="E48" i="123" s="1"/>
  <c r="C50" i="123"/>
  <c r="K50" i="123" s="1"/>
  <c r="D51" i="123"/>
  <c r="F51" i="123"/>
  <c r="H51" i="123"/>
  <c r="J51" i="123"/>
  <c r="L51" i="123"/>
  <c r="N51" i="123"/>
  <c r="C52" i="123"/>
  <c r="C54" i="123"/>
  <c r="I54" i="123" s="1"/>
  <c r="C56" i="123"/>
  <c r="G56" i="123" s="1"/>
  <c r="E53" i="122"/>
  <c r="G53" i="122"/>
  <c r="I53" i="122"/>
  <c r="K53" i="122"/>
  <c r="M53" i="122"/>
  <c r="O53" i="122"/>
  <c r="E55" i="122"/>
  <c r="G55" i="122"/>
  <c r="I55" i="122"/>
  <c r="K55" i="122"/>
  <c r="M55" i="122"/>
  <c r="O55" i="122"/>
  <c r="E9" i="123"/>
  <c r="G9" i="123"/>
  <c r="I9" i="123"/>
  <c r="K9" i="123"/>
  <c r="M9" i="123"/>
  <c r="E11" i="123"/>
  <c r="G11" i="123"/>
  <c r="I11" i="123"/>
  <c r="K11" i="123"/>
  <c r="M11" i="123"/>
  <c r="E15" i="123"/>
  <c r="G15" i="123"/>
  <c r="I15" i="123"/>
  <c r="K15" i="123"/>
  <c r="M15" i="123"/>
  <c r="E17" i="123"/>
  <c r="G17" i="123"/>
  <c r="I17" i="123"/>
  <c r="K17" i="123"/>
  <c r="M17" i="123"/>
  <c r="E19" i="123"/>
  <c r="G19" i="123"/>
  <c r="I19" i="123"/>
  <c r="K19" i="123"/>
  <c r="M19" i="123"/>
  <c r="E21" i="123"/>
  <c r="G21" i="123"/>
  <c r="I21" i="123"/>
  <c r="K21" i="123"/>
  <c r="M21" i="123"/>
  <c r="E23" i="123"/>
  <c r="G23" i="123"/>
  <c r="I23" i="123"/>
  <c r="K23" i="123"/>
  <c r="M23" i="123"/>
  <c r="E25" i="123"/>
  <c r="G25" i="123"/>
  <c r="I25" i="123"/>
  <c r="K25" i="123"/>
  <c r="M25" i="123"/>
  <c r="E27" i="123"/>
  <c r="G27" i="123"/>
  <c r="I27" i="123"/>
  <c r="K27" i="123"/>
  <c r="M27" i="123"/>
  <c r="E33" i="123"/>
  <c r="G33" i="123"/>
  <c r="I33" i="123"/>
  <c r="K33" i="123"/>
  <c r="M33" i="123"/>
  <c r="E35" i="123"/>
  <c r="G35" i="123"/>
  <c r="I35" i="123"/>
  <c r="K35" i="123"/>
  <c r="M35" i="123"/>
  <c r="E37" i="123"/>
  <c r="G37" i="123"/>
  <c r="I37" i="123"/>
  <c r="K37" i="123"/>
  <c r="M37" i="123"/>
  <c r="E39" i="123"/>
  <c r="G39" i="123"/>
  <c r="I39" i="123"/>
  <c r="K39" i="123"/>
  <c r="M39" i="123"/>
  <c r="E41" i="123"/>
  <c r="G41" i="123"/>
  <c r="I41" i="123"/>
  <c r="K41" i="123"/>
  <c r="M41" i="123"/>
  <c r="E43" i="123"/>
  <c r="G43" i="123"/>
  <c r="I43" i="123"/>
  <c r="K43" i="123"/>
  <c r="M43" i="123"/>
  <c r="E45" i="123"/>
  <c r="G45" i="123"/>
  <c r="I45" i="123"/>
  <c r="K45" i="123"/>
  <c r="M45" i="123"/>
  <c r="E47" i="123"/>
  <c r="G47" i="123"/>
  <c r="I47" i="123"/>
  <c r="K47" i="123"/>
  <c r="M47" i="123"/>
  <c r="E49" i="123"/>
  <c r="G49" i="123"/>
  <c r="I49" i="123"/>
  <c r="K49" i="123"/>
  <c r="M49" i="123"/>
  <c r="E53" i="123"/>
  <c r="G53" i="123"/>
  <c r="I53" i="123"/>
  <c r="K53" i="123"/>
  <c r="M53" i="123"/>
  <c r="E55" i="123"/>
  <c r="G55" i="123"/>
  <c r="I55" i="123"/>
  <c r="K55" i="123"/>
  <c r="M55" i="123"/>
  <c r="Q46" i="122" l="1"/>
  <c r="I46" i="122"/>
  <c r="M46" i="122"/>
  <c r="E46" i="122"/>
  <c r="C46" i="120"/>
  <c r="C7" i="120"/>
  <c r="E6" i="118"/>
  <c r="G6" i="118"/>
  <c r="I6" i="118"/>
  <c r="K6" i="118"/>
  <c r="M6" i="118"/>
  <c r="O6" i="118"/>
  <c r="Q6" i="118"/>
  <c r="S6" i="118"/>
  <c r="G20" i="118"/>
  <c r="O20" i="118"/>
  <c r="M31" i="118"/>
  <c r="Q31" i="118"/>
  <c r="G46" i="118"/>
  <c r="O46" i="118"/>
  <c r="K20" i="118"/>
  <c r="S20" i="118"/>
  <c r="O31" i="118"/>
  <c r="S31" i="118"/>
  <c r="K46" i="118"/>
  <c r="S46" i="118"/>
  <c r="M8" i="124"/>
  <c r="E8" i="124"/>
  <c r="O39" i="124"/>
  <c r="G39" i="124"/>
  <c r="O8" i="124"/>
  <c r="G8" i="124"/>
  <c r="Q8" i="124"/>
  <c r="I8" i="124"/>
  <c r="S39" i="124"/>
  <c r="S8" i="124"/>
  <c r="K8" i="124"/>
  <c r="C13" i="122"/>
  <c r="N6" i="122"/>
  <c r="J6" i="122"/>
  <c r="F6" i="122"/>
  <c r="E19" i="122"/>
  <c r="E17" i="122"/>
  <c r="E15" i="122"/>
  <c r="C38" i="121"/>
  <c r="K38" i="121" s="1"/>
  <c r="N6" i="120"/>
  <c r="J6" i="120"/>
  <c r="F6" i="120"/>
  <c r="P7" i="124"/>
  <c r="Q7" i="124" s="1"/>
  <c r="Q21" i="124"/>
  <c r="L7" i="124"/>
  <c r="M7" i="124" s="1"/>
  <c r="M21" i="124"/>
  <c r="H7" i="124"/>
  <c r="I7" i="124" s="1"/>
  <c r="I21" i="124"/>
  <c r="D7" i="124"/>
  <c r="E7" i="124" s="1"/>
  <c r="E21" i="124"/>
  <c r="R7" i="124"/>
  <c r="S7" i="124" s="1"/>
  <c r="S21" i="124"/>
  <c r="N7" i="124"/>
  <c r="O7" i="124" s="1"/>
  <c r="O21" i="124"/>
  <c r="J7" i="124"/>
  <c r="K7" i="124" s="1"/>
  <c r="K21" i="124"/>
  <c r="F7" i="124"/>
  <c r="G7" i="124" s="1"/>
  <c r="G21" i="124"/>
  <c r="I7" i="120"/>
  <c r="K7" i="120"/>
  <c r="E7" i="120"/>
  <c r="M7" i="120"/>
  <c r="G7" i="120"/>
  <c r="O7" i="120"/>
  <c r="G38" i="121"/>
  <c r="E38" i="121"/>
  <c r="M38" i="121"/>
  <c r="I38" i="121"/>
  <c r="I13" i="122"/>
  <c r="Q13" i="122"/>
  <c r="K13" i="122"/>
  <c r="E13" i="122"/>
  <c r="M13" i="122"/>
  <c r="G13" i="122"/>
  <c r="O13" i="122"/>
  <c r="L6" i="123"/>
  <c r="H6" i="123"/>
  <c r="D6" i="123"/>
  <c r="L6" i="121"/>
  <c r="H6" i="121"/>
  <c r="D6" i="121"/>
  <c r="C51" i="123"/>
  <c r="M51" i="123" s="1"/>
  <c r="C31" i="123"/>
  <c r="M31" i="123" s="1"/>
  <c r="I31" i="123"/>
  <c r="C20" i="123"/>
  <c r="C7" i="123"/>
  <c r="M7" i="123" s="1"/>
  <c r="C51" i="122"/>
  <c r="O51" i="122" s="1"/>
  <c r="M56" i="123"/>
  <c r="E56" i="123"/>
  <c r="K54" i="123"/>
  <c r="M52" i="123"/>
  <c r="E52" i="123"/>
  <c r="I50" i="123"/>
  <c r="O48" i="123"/>
  <c r="G48" i="123"/>
  <c r="O44" i="123"/>
  <c r="G44" i="123"/>
  <c r="I42" i="123"/>
  <c r="O40" i="123"/>
  <c r="G40" i="123"/>
  <c r="O36" i="123"/>
  <c r="G36" i="123"/>
  <c r="I34" i="123"/>
  <c r="O32" i="123"/>
  <c r="G32" i="123"/>
  <c r="K30" i="123"/>
  <c r="O28" i="123"/>
  <c r="G28" i="123"/>
  <c r="I26" i="123"/>
  <c r="O24" i="123"/>
  <c r="G24" i="123"/>
  <c r="I22" i="123"/>
  <c r="I18" i="123"/>
  <c r="O16" i="123"/>
  <c r="G16" i="123"/>
  <c r="I14" i="123"/>
  <c r="M12" i="123"/>
  <c r="E12" i="123"/>
  <c r="K10" i="123"/>
  <c r="M8" i="123"/>
  <c r="E8" i="123"/>
  <c r="M56" i="122"/>
  <c r="E56" i="122"/>
  <c r="K54" i="122"/>
  <c r="Q52" i="122"/>
  <c r="I52" i="122"/>
  <c r="O46" i="122"/>
  <c r="K46" i="122"/>
  <c r="G46" i="122"/>
  <c r="K56" i="123"/>
  <c r="M54" i="123"/>
  <c r="E54" i="123"/>
  <c r="K52" i="123"/>
  <c r="O50" i="123"/>
  <c r="G50" i="123"/>
  <c r="I48" i="123"/>
  <c r="I44" i="123"/>
  <c r="O42" i="123"/>
  <c r="G42" i="123"/>
  <c r="I40" i="123"/>
  <c r="I36" i="123"/>
  <c r="O34" i="123"/>
  <c r="G34" i="123"/>
  <c r="I32" i="123"/>
  <c r="M30" i="123"/>
  <c r="E30" i="123"/>
  <c r="I28" i="123"/>
  <c r="O26" i="123"/>
  <c r="G26" i="123"/>
  <c r="I24" i="123"/>
  <c r="O22" i="123"/>
  <c r="G22" i="123"/>
  <c r="O18" i="123"/>
  <c r="G18" i="123"/>
  <c r="I16" i="123"/>
  <c r="O14" i="123"/>
  <c r="K12" i="123"/>
  <c r="M10" i="123"/>
  <c r="E10" i="123"/>
  <c r="K8" i="123"/>
  <c r="O56" i="122"/>
  <c r="G56" i="122"/>
  <c r="M54" i="122"/>
  <c r="E54" i="122"/>
  <c r="K52" i="122"/>
  <c r="Q47" i="122"/>
  <c r="I47" i="122"/>
  <c r="O45" i="122"/>
  <c r="G45" i="122"/>
  <c r="M43" i="122"/>
  <c r="E43" i="122"/>
  <c r="K41" i="122"/>
  <c r="Q39" i="122"/>
  <c r="I39" i="122"/>
  <c r="O37" i="122"/>
  <c r="G37" i="122"/>
  <c r="M35" i="122"/>
  <c r="E35" i="122"/>
  <c r="K33" i="122"/>
  <c r="Q27" i="122"/>
  <c r="I27" i="122"/>
  <c r="O25" i="122"/>
  <c r="G25" i="122"/>
  <c r="M23" i="122"/>
  <c r="E23" i="122"/>
  <c r="K21" i="122"/>
  <c r="M29" i="121"/>
  <c r="I29" i="121"/>
  <c r="E29" i="121"/>
  <c r="O46" i="120"/>
  <c r="K46" i="120"/>
  <c r="G46" i="120"/>
  <c r="C20" i="120"/>
  <c r="M20" i="120" s="1"/>
  <c r="E20" i="120"/>
  <c r="O47" i="122"/>
  <c r="G47" i="122"/>
  <c r="M45" i="122"/>
  <c r="E45" i="122"/>
  <c r="K43" i="122"/>
  <c r="Q41" i="122"/>
  <c r="I41" i="122"/>
  <c r="O39" i="122"/>
  <c r="M37" i="122"/>
  <c r="E37" i="122"/>
  <c r="K35" i="122"/>
  <c r="Q33" i="122"/>
  <c r="I33" i="122"/>
  <c r="C31" i="122"/>
  <c r="K27" i="122"/>
  <c r="Q25" i="122"/>
  <c r="I25" i="122"/>
  <c r="O23" i="122"/>
  <c r="G23" i="122"/>
  <c r="M21" i="122"/>
  <c r="K19" i="122"/>
  <c r="O17" i="122"/>
  <c r="G17" i="122"/>
  <c r="K15" i="122"/>
  <c r="M11" i="122"/>
  <c r="E11" i="122"/>
  <c r="K9" i="122"/>
  <c r="M56" i="121"/>
  <c r="E56" i="121"/>
  <c r="G54" i="121"/>
  <c r="I52" i="121"/>
  <c r="M50" i="121"/>
  <c r="E50" i="121"/>
  <c r="G48" i="121"/>
  <c r="K44" i="121"/>
  <c r="M42" i="121"/>
  <c r="E42" i="121"/>
  <c r="G40" i="121"/>
  <c r="K36" i="121"/>
  <c r="M34" i="121"/>
  <c r="E34" i="121"/>
  <c r="G32" i="121"/>
  <c r="I30" i="121"/>
  <c r="K28" i="121"/>
  <c r="M26" i="121"/>
  <c r="E26" i="121"/>
  <c r="G24" i="121"/>
  <c r="I22" i="121"/>
  <c r="C20" i="121"/>
  <c r="I18" i="121"/>
  <c r="K16" i="121"/>
  <c r="M14" i="121"/>
  <c r="E14" i="121"/>
  <c r="G12" i="121"/>
  <c r="I10" i="121"/>
  <c r="K8" i="121"/>
  <c r="M55" i="120"/>
  <c r="E55" i="120"/>
  <c r="K53" i="120"/>
  <c r="C51" i="120"/>
  <c r="O49" i="120"/>
  <c r="G49" i="120"/>
  <c r="I47" i="120"/>
  <c r="M45" i="120"/>
  <c r="E45" i="120"/>
  <c r="K43" i="120"/>
  <c r="M41" i="120"/>
  <c r="E41" i="120"/>
  <c r="K39" i="120"/>
  <c r="O37" i="120"/>
  <c r="G37" i="120"/>
  <c r="I35" i="120"/>
  <c r="O33" i="120"/>
  <c r="G33" i="120"/>
  <c r="I27" i="120"/>
  <c r="O25" i="120"/>
  <c r="G25" i="120"/>
  <c r="I23" i="120"/>
  <c r="O21" i="120"/>
  <c r="G21" i="120"/>
  <c r="K19" i="120"/>
  <c r="M17" i="120"/>
  <c r="E17" i="120"/>
  <c r="K15" i="120"/>
  <c r="C13" i="120"/>
  <c r="O11" i="120"/>
  <c r="G11" i="120"/>
  <c r="I9" i="120"/>
  <c r="K11" i="122"/>
  <c r="Q9" i="122"/>
  <c r="I9" i="122"/>
  <c r="C7" i="122"/>
  <c r="K56" i="121"/>
  <c r="M54" i="121"/>
  <c r="E54" i="121"/>
  <c r="G50" i="121"/>
  <c r="I48" i="121"/>
  <c r="C46" i="121"/>
  <c r="I44" i="121"/>
  <c r="K42" i="121"/>
  <c r="M40" i="121"/>
  <c r="E40" i="121"/>
  <c r="M36" i="121"/>
  <c r="E36" i="121"/>
  <c r="G34" i="121"/>
  <c r="K30" i="121"/>
  <c r="M28" i="121"/>
  <c r="E28" i="121"/>
  <c r="G26" i="121"/>
  <c r="I24" i="121"/>
  <c r="K22" i="121"/>
  <c r="G18" i="121"/>
  <c r="I16" i="121"/>
  <c r="M12" i="121"/>
  <c r="E12" i="121"/>
  <c r="G10" i="121"/>
  <c r="O55" i="120"/>
  <c r="G55" i="120"/>
  <c r="I53" i="120"/>
  <c r="I49" i="120"/>
  <c r="O47" i="120"/>
  <c r="G47" i="120"/>
  <c r="K45" i="120"/>
  <c r="M43" i="120"/>
  <c r="E43" i="120"/>
  <c r="K41" i="120"/>
  <c r="M39" i="120"/>
  <c r="I37" i="120"/>
  <c r="O35" i="120"/>
  <c r="G35" i="120"/>
  <c r="I33" i="120"/>
  <c r="K27" i="120"/>
  <c r="M25" i="120"/>
  <c r="E25" i="120"/>
  <c r="K23" i="120"/>
  <c r="M21" i="120"/>
  <c r="E21" i="120"/>
  <c r="I19" i="120"/>
  <c r="O17" i="120"/>
  <c r="G17" i="120"/>
  <c r="I15" i="120"/>
  <c r="I11" i="120"/>
  <c r="O9" i="120"/>
  <c r="G9" i="120"/>
  <c r="C29" i="123"/>
  <c r="K29" i="123" s="1"/>
  <c r="O7" i="123"/>
  <c r="N6" i="123"/>
  <c r="K7" i="123"/>
  <c r="J6" i="123"/>
  <c r="G7" i="123"/>
  <c r="F6" i="123"/>
  <c r="J6" i="121"/>
  <c r="F6" i="121"/>
  <c r="O51" i="123"/>
  <c r="K51" i="123"/>
  <c r="G51" i="123"/>
  <c r="C46" i="123"/>
  <c r="C38" i="123"/>
  <c r="O31" i="123"/>
  <c r="K31" i="123"/>
  <c r="G31" i="123"/>
  <c r="I29" i="123"/>
  <c r="C13" i="123"/>
  <c r="K13" i="123" s="1"/>
  <c r="I13" i="123"/>
  <c r="Q51" i="122"/>
  <c r="I51" i="122"/>
  <c r="I56" i="123"/>
  <c r="O54" i="123"/>
  <c r="G54" i="123"/>
  <c r="I52" i="123"/>
  <c r="M50" i="123"/>
  <c r="E50" i="123"/>
  <c r="K48" i="123"/>
  <c r="K44" i="123"/>
  <c r="M42" i="123"/>
  <c r="E42" i="123"/>
  <c r="K40" i="123"/>
  <c r="K36" i="123"/>
  <c r="M34" i="123"/>
  <c r="E34" i="123"/>
  <c r="K32" i="123"/>
  <c r="O30" i="123"/>
  <c r="G30" i="123"/>
  <c r="K28" i="123"/>
  <c r="M26" i="123"/>
  <c r="E26" i="123"/>
  <c r="K24" i="123"/>
  <c r="M22" i="123"/>
  <c r="E22" i="123"/>
  <c r="M18" i="123"/>
  <c r="E18" i="123"/>
  <c r="K16" i="123"/>
  <c r="M14" i="123"/>
  <c r="E14" i="123"/>
  <c r="I12" i="123"/>
  <c r="O10" i="123"/>
  <c r="G10" i="123"/>
  <c r="I8" i="123"/>
  <c r="Q56" i="122"/>
  <c r="I56" i="122"/>
  <c r="O54" i="122"/>
  <c r="G54" i="122"/>
  <c r="M52" i="122"/>
  <c r="E52" i="122"/>
  <c r="C38" i="122"/>
  <c r="M38" i="122" s="1"/>
  <c r="K38" i="122"/>
  <c r="C20" i="122"/>
  <c r="M20" i="122" s="1"/>
  <c r="K20" i="122"/>
  <c r="O56" i="123"/>
  <c r="O52" i="123"/>
  <c r="G52" i="123"/>
  <c r="M48" i="123"/>
  <c r="M44" i="123"/>
  <c r="M40" i="123"/>
  <c r="M36" i="123"/>
  <c r="M32" i="123"/>
  <c r="E32" i="123"/>
  <c r="M28" i="123"/>
  <c r="M24" i="123"/>
  <c r="M16" i="123"/>
  <c r="K14" i="123"/>
  <c r="O12" i="123"/>
  <c r="O8" i="123"/>
  <c r="G8" i="123"/>
  <c r="Q54" i="122"/>
  <c r="O52" i="122"/>
  <c r="G52" i="122"/>
  <c r="M47" i="122"/>
  <c r="E47" i="122"/>
  <c r="K45" i="122"/>
  <c r="Q43" i="122"/>
  <c r="I43" i="122"/>
  <c r="O41" i="122"/>
  <c r="G41" i="122"/>
  <c r="M39" i="122"/>
  <c r="E39" i="122"/>
  <c r="K37" i="122"/>
  <c r="Q35" i="122"/>
  <c r="I35" i="122"/>
  <c r="O33" i="122"/>
  <c r="G33" i="122"/>
  <c r="M27" i="122"/>
  <c r="E27" i="122"/>
  <c r="K25" i="122"/>
  <c r="Q23" i="122"/>
  <c r="I23" i="122"/>
  <c r="O21" i="122"/>
  <c r="G21" i="122"/>
  <c r="P6" i="122"/>
  <c r="L6" i="122"/>
  <c r="H6" i="122"/>
  <c r="D6" i="122"/>
  <c r="C51" i="121"/>
  <c r="C31" i="121"/>
  <c r="M31" i="121" s="1"/>
  <c r="K29" i="121"/>
  <c r="G29" i="121"/>
  <c r="C13" i="121"/>
  <c r="M13" i="121" s="1"/>
  <c r="G13" i="121"/>
  <c r="C7" i="121"/>
  <c r="M46" i="120"/>
  <c r="I46" i="120"/>
  <c r="E46" i="120"/>
  <c r="C38" i="120"/>
  <c r="O38" i="120" s="1"/>
  <c r="O20" i="120"/>
  <c r="K20" i="120"/>
  <c r="G20" i="120"/>
  <c r="L6" i="120"/>
  <c r="H6" i="120"/>
  <c r="D6" i="120"/>
  <c r="K47" i="122"/>
  <c r="Q45" i="122"/>
  <c r="O43" i="122"/>
  <c r="M41" i="122"/>
  <c r="K39" i="122"/>
  <c r="Q37" i="122"/>
  <c r="O35" i="122"/>
  <c r="M33" i="122"/>
  <c r="O27" i="122"/>
  <c r="M25" i="122"/>
  <c r="Q21" i="122"/>
  <c r="I21" i="122"/>
  <c r="O19" i="122"/>
  <c r="O15" i="122"/>
  <c r="G15" i="122"/>
  <c r="Q11" i="122"/>
  <c r="I11" i="122"/>
  <c r="O9" i="122"/>
  <c r="G9" i="122"/>
  <c r="I56" i="121"/>
  <c r="K54" i="121"/>
  <c r="M52" i="121"/>
  <c r="E52" i="121"/>
  <c r="I50" i="121"/>
  <c r="K48" i="121"/>
  <c r="G44" i="121"/>
  <c r="I42" i="121"/>
  <c r="K40" i="121"/>
  <c r="G36" i="121"/>
  <c r="I34" i="121"/>
  <c r="K32" i="121"/>
  <c r="M30" i="121"/>
  <c r="E30" i="121"/>
  <c r="G28" i="121"/>
  <c r="I26" i="121"/>
  <c r="K24" i="121"/>
  <c r="M22" i="121"/>
  <c r="E22" i="121"/>
  <c r="M18" i="121"/>
  <c r="E18" i="121"/>
  <c r="G16" i="121"/>
  <c r="I14" i="121"/>
  <c r="K12" i="121"/>
  <c r="M10" i="121"/>
  <c r="E10" i="121"/>
  <c r="G8" i="121"/>
  <c r="I55" i="120"/>
  <c r="O53" i="120"/>
  <c r="G53" i="120"/>
  <c r="K49" i="120"/>
  <c r="M47" i="120"/>
  <c r="E47" i="120"/>
  <c r="I45" i="120"/>
  <c r="O43" i="120"/>
  <c r="G43" i="120"/>
  <c r="I41" i="120"/>
  <c r="O39" i="120"/>
  <c r="G39" i="120"/>
  <c r="K37" i="120"/>
  <c r="M35" i="120"/>
  <c r="E35" i="120"/>
  <c r="K33" i="120"/>
  <c r="C31" i="120"/>
  <c r="M27" i="120"/>
  <c r="E27" i="120"/>
  <c r="K25" i="120"/>
  <c r="M23" i="120"/>
  <c r="E23" i="120"/>
  <c r="K21" i="120"/>
  <c r="O19" i="120"/>
  <c r="G19" i="120"/>
  <c r="I17" i="120"/>
  <c r="O15" i="120"/>
  <c r="G15" i="120"/>
  <c r="K11" i="120"/>
  <c r="M9" i="120"/>
  <c r="E9" i="120"/>
  <c r="O11" i="122"/>
  <c r="M9" i="122"/>
  <c r="K52" i="121"/>
  <c r="M48" i="121"/>
  <c r="M44" i="121"/>
  <c r="I40" i="121"/>
  <c r="M32" i="121"/>
  <c r="E32" i="121"/>
  <c r="G30" i="121"/>
  <c r="M24" i="121"/>
  <c r="M16" i="121"/>
  <c r="G14" i="121"/>
  <c r="M8" i="121"/>
  <c r="E8" i="121"/>
  <c r="M53" i="120"/>
  <c r="M49" i="120"/>
  <c r="K47" i="120"/>
  <c r="O45" i="120"/>
  <c r="O41" i="120"/>
  <c r="I39" i="120"/>
  <c r="M37" i="120"/>
  <c r="M33" i="120"/>
  <c r="O27" i="120"/>
  <c r="O23" i="120"/>
  <c r="I21" i="120"/>
  <c r="M19" i="120"/>
  <c r="M15" i="120"/>
  <c r="M11" i="120"/>
  <c r="K9" i="120"/>
  <c r="K51" i="122" l="1"/>
  <c r="E31" i="123"/>
  <c r="E51" i="123"/>
  <c r="C6" i="121"/>
  <c r="I20" i="120"/>
  <c r="I51" i="123"/>
  <c r="E13" i="123"/>
  <c r="M13" i="123"/>
  <c r="G20" i="122"/>
  <c r="O20" i="122"/>
  <c r="G38" i="122"/>
  <c r="O38" i="122"/>
  <c r="E51" i="122"/>
  <c r="M51" i="122"/>
  <c r="G51" i="122"/>
  <c r="K13" i="121"/>
  <c r="G31" i="121"/>
  <c r="I38" i="120"/>
  <c r="C6" i="120"/>
  <c r="E6" i="120" s="1"/>
  <c r="M51" i="121"/>
  <c r="K51" i="121"/>
  <c r="I51" i="121"/>
  <c r="G51" i="121"/>
  <c r="E51" i="121"/>
  <c r="K38" i="123"/>
  <c r="E38" i="123"/>
  <c r="M38" i="123"/>
  <c r="G38" i="123"/>
  <c r="O38" i="123"/>
  <c r="I38" i="123"/>
  <c r="K13" i="120"/>
  <c r="E13" i="120"/>
  <c r="M13" i="120"/>
  <c r="G13" i="120"/>
  <c r="O13" i="120"/>
  <c r="I13" i="120"/>
  <c r="I20" i="121"/>
  <c r="K20" i="121"/>
  <c r="E20" i="121"/>
  <c r="M20" i="121"/>
  <c r="G20" i="121"/>
  <c r="E38" i="120"/>
  <c r="M38" i="120"/>
  <c r="K31" i="121"/>
  <c r="M29" i="123"/>
  <c r="G7" i="121"/>
  <c r="K7" i="121"/>
  <c r="E29" i="123"/>
  <c r="K38" i="120"/>
  <c r="I13" i="121"/>
  <c r="I31" i="121"/>
  <c r="I20" i="122"/>
  <c r="Q20" i="122"/>
  <c r="I38" i="122"/>
  <c r="Q38" i="122"/>
  <c r="G13" i="123"/>
  <c r="O13" i="123"/>
  <c r="G29" i="123"/>
  <c r="O29" i="123"/>
  <c r="E7" i="121"/>
  <c r="I7" i="121"/>
  <c r="M7" i="121"/>
  <c r="E7" i="123"/>
  <c r="I7" i="123"/>
  <c r="K31" i="120"/>
  <c r="I31" i="120"/>
  <c r="G31" i="120"/>
  <c r="O31" i="120"/>
  <c r="E31" i="120"/>
  <c r="M31" i="120"/>
  <c r="K46" i="123"/>
  <c r="E46" i="123"/>
  <c r="M46" i="123"/>
  <c r="G46" i="123"/>
  <c r="O46" i="123"/>
  <c r="I46" i="123"/>
  <c r="K46" i="121"/>
  <c r="E46" i="121"/>
  <c r="M46" i="121"/>
  <c r="G46" i="121"/>
  <c r="I46" i="121"/>
  <c r="C6" i="122"/>
  <c r="I6" i="122" s="1"/>
  <c r="G7" i="122"/>
  <c r="O7" i="122"/>
  <c r="E7" i="122"/>
  <c r="M7" i="122"/>
  <c r="K7" i="122"/>
  <c r="I7" i="122"/>
  <c r="Q7" i="122"/>
  <c r="K51" i="120"/>
  <c r="E51" i="120"/>
  <c r="M51" i="120"/>
  <c r="G51" i="120"/>
  <c r="O51" i="120"/>
  <c r="I51" i="120"/>
  <c r="G31" i="122"/>
  <c r="O31" i="122"/>
  <c r="E31" i="122"/>
  <c r="M31" i="122"/>
  <c r="K31" i="122"/>
  <c r="I31" i="122"/>
  <c r="Q31" i="122"/>
  <c r="E20" i="123"/>
  <c r="M20" i="123"/>
  <c r="K20" i="123"/>
  <c r="I20" i="123"/>
  <c r="G20" i="123"/>
  <c r="O20" i="123"/>
  <c r="I6" i="120"/>
  <c r="E6" i="122"/>
  <c r="G6" i="121"/>
  <c r="K6" i="121"/>
  <c r="G38" i="120"/>
  <c r="E13" i="121"/>
  <c r="E31" i="121"/>
  <c r="E20" i="122"/>
  <c r="E38" i="122"/>
  <c r="C6" i="123"/>
  <c r="G6" i="123" s="1"/>
  <c r="E6" i="121"/>
  <c r="I6" i="121"/>
  <c r="M6" i="121"/>
  <c r="M6" i="123" l="1"/>
  <c r="E6" i="123"/>
  <c r="M6" i="122"/>
  <c r="M6" i="120"/>
  <c r="I6" i="123"/>
  <c r="K6" i="123"/>
  <c r="K6" i="122"/>
  <c r="O6" i="122"/>
  <c r="G6" i="122"/>
  <c r="O6" i="120"/>
  <c r="G6" i="120"/>
  <c r="K6" i="120"/>
  <c r="O6" i="123"/>
  <c r="Q6" i="122"/>
  <c r="G29" i="104"/>
  <c r="G7" i="40"/>
  <c r="G6" i="40" s="1"/>
  <c r="F7" i="40"/>
  <c r="F6" i="40" s="1"/>
  <c r="G7" i="38"/>
  <c r="G6" i="38" s="1"/>
  <c r="F7" i="38"/>
  <c r="F6" i="38" s="1"/>
  <c r="H50" i="31"/>
  <c r="H45" i="31"/>
  <c r="H37" i="31"/>
  <c r="H30" i="31"/>
  <c r="H28" i="31"/>
  <c r="H19" i="31"/>
  <c r="H12" i="31"/>
  <c r="H6" i="31"/>
  <c r="I55" i="31"/>
  <c r="I54" i="31"/>
  <c r="I53" i="31"/>
  <c r="I52" i="31"/>
  <c r="I51" i="31"/>
  <c r="I49" i="31"/>
  <c r="I48" i="31"/>
  <c r="I47" i="31"/>
  <c r="I46" i="31"/>
  <c r="I44" i="31"/>
  <c r="I43" i="31"/>
  <c r="I42" i="31"/>
  <c r="I41" i="31"/>
  <c r="I40" i="31"/>
  <c r="I39" i="31"/>
  <c r="I38" i="31"/>
  <c r="I36" i="31"/>
  <c r="I35" i="31"/>
  <c r="I34" i="31"/>
  <c r="I33" i="31"/>
  <c r="I32" i="31"/>
  <c r="I31" i="31"/>
  <c r="I29" i="31"/>
  <c r="I27" i="31"/>
  <c r="I26" i="31"/>
  <c r="I25" i="31"/>
  <c r="I24" i="31"/>
  <c r="I23" i="31"/>
  <c r="I22" i="31"/>
  <c r="I21" i="31"/>
  <c r="I20" i="31"/>
  <c r="I18" i="31"/>
  <c r="I17" i="31"/>
  <c r="I16" i="31"/>
  <c r="I15" i="31"/>
  <c r="I14" i="31"/>
  <c r="I13" i="31"/>
  <c r="I11" i="31"/>
  <c r="I10" i="31"/>
  <c r="I9" i="31"/>
  <c r="I8" i="31"/>
  <c r="I7" i="31"/>
  <c r="I50" i="31"/>
  <c r="I45" i="31"/>
  <c r="I37" i="31"/>
  <c r="I30" i="31"/>
  <c r="I28" i="31"/>
  <c r="I19" i="31"/>
  <c r="I12" i="31"/>
  <c r="I6" i="31"/>
  <c r="I5" i="31"/>
  <c r="I4" i="31"/>
  <c r="J45" i="104" l="1"/>
  <c r="H45" i="104"/>
  <c r="J6" i="104"/>
  <c r="H6" i="104"/>
  <c r="C12" i="104"/>
  <c r="F45" i="104"/>
  <c r="D45" i="104"/>
  <c r="C45" i="104"/>
  <c r="G45" i="104" s="1"/>
  <c r="J12" i="104"/>
  <c r="H12" i="104"/>
  <c r="F12" i="104"/>
  <c r="D12" i="104"/>
  <c r="J7" i="40"/>
  <c r="I7" i="40"/>
  <c r="K13" i="40"/>
  <c r="H13" i="40"/>
  <c r="E13" i="40"/>
  <c r="J7" i="38"/>
  <c r="I7" i="38"/>
  <c r="K8" i="38"/>
  <c r="K9" i="38"/>
  <c r="K10" i="38"/>
  <c r="K11" i="38"/>
  <c r="K12" i="38"/>
  <c r="K14" i="38"/>
  <c r="K15" i="38"/>
  <c r="K16" i="38"/>
  <c r="K17" i="38"/>
  <c r="K18" i="38"/>
  <c r="K19" i="38"/>
  <c r="K21" i="38"/>
  <c r="K22" i="38"/>
  <c r="K23" i="38"/>
  <c r="K24" i="38"/>
  <c r="K25" i="38"/>
  <c r="K26" i="38"/>
  <c r="K27" i="38"/>
  <c r="K28" i="38"/>
  <c r="K30" i="38"/>
  <c r="K32" i="38"/>
  <c r="K33" i="38"/>
  <c r="K34" i="38"/>
  <c r="K35" i="38"/>
  <c r="K36" i="38"/>
  <c r="K37" i="38"/>
  <c r="K39" i="38"/>
  <c r="K40" i="38"/>
  <c r="K41" i="38"/>
  <c r="K42" i="38"/>
  <c r="K43" i="38"/>
  <c r="K44" i="38"/>
  <c r="K45" i="38"/>
  <c r="K47" i="38"/>
  <c r="K48" i="38"/>
  <c r="K49" i="38"/>
  <c r="K50" i="38"/>
  <c r="K52" i="38"/>
  <c r="K53" i="38"/>
  <c r="K54" i="38"/>
  <c r="K55" i="38"/>
  <c r="K56" i="38"/>
  <c r="H8" i="38"/>
  <c r="H9" i="38"/>
  <c r="H10" i="38"/>
  <c r="H11" i="38"/>
  <c r="H12" i="38"/>
  <c r="H14" i="38"/>
  <c r="H15" i="38"/>
  <c r="H16" i="38"/>
  <c r="H17" i="38"/>
  <c r="H18" i="38"/>
  <c r="H19" i="38"/>
  <c r="H21" i="38"/>
  <c r="H22" i="38"/>
  <c r="H23" i="38"/>
  <c r="H24" i="38"/>
  <c r="H25" i="38"/>
  <c r="H26" i="38"/>
  <c r="H27" i="38"/>
  <c r="H28" i="38"/>
  <c r="H30" i="38"/>
  <c r="H32" i="38"/>
  <c r="H33" i="38"/>
  <c r="H34" i="38"/>
  <c r="H35" i="38"/>
  <c r="H36" i="38"/>
  <c r="H37" i="38"/>
  <c r="H39" i="38"/>
  <c r="H40" i="38"/>
  <c r="H41" i="38"/>
  <c r="H42" i="38"/>
  <c r="H43" i="38"/>
  <c r="H44" i="38"/>
  <c r="H45" i="38"/>
  <c r="H47" i="38"/>
  <c r="H48" i="38"/>
  <c r="H49" i="38"/>
  <c r="H50" i="38"/>
  <c r="H52" i="38"/>
  <c r="H53" i="38"/>
  <c r="H54" i="38"/>
  <c r="H55" i="38"/>
  <c r="H56" i="38"/>
  <c r="E8" i="38"/>
  <c r="E9" i="38"/>
  <c r="E10" i="38"/>
  <c r="E11" i="38"/>
  <c r="E12" i="38"/>
  <c r="E14" i="38"/>
  <c r="E15" i="38"/>
  <c r="E16" i="38"/>
  <c r="E17" i="38"/>
  <c r="E18" i="38"/>
  <c r="E19" i="38"/>
  <c r="E21" i="38"/>
  <c r="E22" i="38"/>
  <c r="E23" i="38"/>
  <c r="E24" i="38"/>
  <c r="E25" i="38"/>
  <c r="E26" i="38"/>
  <c r="E27" i="38"/>
  <c r="E28" i="38"/>
  <c r="E30" i="38"/>
  <c r="E32" i="38"/>
  <c r="E33" i="38"/>
  <c r="E34" i="38"/>
  <c r="E35" i="38"/>
  <c r="E36" i="38"/>
  <c r="E37" i="38"/>
  <c r="E39" i="38"/>
  <c r="E40" i="38"/>
  <c r="E41" i="38"/>
  <c r="E42" i="38"/>
  <c r="E43" i="38"/>
  <c r="E44" i="38"/>
  <c r="E45" i="38"/>
  <c r="E47" i="38"/>
  <c r="E48" i="38"/>
  <c r="E49" i="38"/>
  <c r="E50" i="38"/>
  <c r="E52" i="38"/>
  <c r="E53" i="38"/>
  <c r="E54" i="38"/>
  <c r="E55" i="38"/>
  <c r="E56" i="38"/>
  <c r="H46" i="38"/>
  <c r="E46" i="38"/>
  <c r="K13" i="38"/>
  <c r="H13" i="38"/>
  <c r="E13" i="38"/>
  <c r="G7" i="99"/>
  <c r="F7" i="99"/>
  <c r="G13" i="34"/>
  <c r="H13" i="34" s="1"/>
  <c r="I13" i="58"/>
  <c r="J13" i="58" s="1"/>
  <c r="I13" i="33"/>
  <c r="J13" i="33" s="1"/>
  <c r="K7" i="38" l="1"/>
  <c r="H13" i="39"/>
  <c r="I13" i="39" s="1"/>
  <c r="H13" i="99"/>
  <c r="I13" i="99" s="1"/>
  <c r="I13" i="34"/>
  <c r="J13" i="34" s="1"/>
  <c r="G13" i="58"/>
  <c r="H13" i="58" s="1"/>
  <c r="G13" i="33"/>
  <c r="H13" i="33" s="1"/>
  <c r="K46" i="38"/>
  <c r="F13" i="103"/>
  <c r="G13" i="103"/>
  <c r="K12" i="104"/>
  <c r="I12" i="104"/>
  <c r="E12" i="104"/>
  <c r="G12" i="104"/>
  <c r="J13" i="39"/>
  <c r="K13" i="39" s="1"/>
  <c r="J13" i="99"/>
  <c r="K13" i="99" s="1"/>
  <c r="I13" i="32" l="1"/>
  <c r="K13" i="32" s="1"/>
  <c r="F7" i="30"/>
  <c r="G7" i="30"/>
  <c r="F6" i="30" l="1"/>
  <c r="G6" i="30"/>
  <c r="J13" i="30"/>
  <c r="K13" i="30" s="1"/>
  <c r="H13" i="30"/>
  <c r="I13" i="30" s="1"/>
  <c r="G13" i="32"/>
  <c r="H13" i="32" s="1"/>
  <c r="F13" i="54"/>
  <c r="G13" i="54"/>
  <c r="J13" i="54" s="1"/>
  <c r="K13" i="54" s="1"/>
  <c r="G7" i="39"/>
  <c r="G7" i="54"/>
  <c r="F7" i="32"/>
  <c r="F7" i="33"/>
  <c r="F7" i="58"/>
  <c r="F7" i="34"/>
  <c r="F7" i="39"/>
  <c r="F6" i="104"/>
  <c r="F7" i="54"/>
  <c r="E7" i="103"/>
  <c r="D7" i="103"/>
  <c r="D6" i="104"/>
  <c r="C7" i="103"/>
  <c r="C6" i="104"/>
  <c r="I46" i="32"/>
  <c r="I46" i="33"/>
  <c r="J46" i="33" s="1"/>
  <c r="I46" i="58"/>
  <c r="J46" i="58" s="1"/>
  <c r="I46" i="34"/>
  <c r="J46" i="34" s="1"/>
  <c r="E46" i="40"/>
  <c r="E38" i="38"/>
  <c r="E31" i="38"/>
  <c r="E29" i="38"/>
  <c r="E20" i="38"/>
  <c r="E51" i="38"/>
  <c r="K44" i="104"/>
  <c r="I44" i="104"/>
  <c r="G44" i="104"/>
  <c r="E44" i="104"/>
  <c r="K43" i="104"/>
  <c r="I43" i="104"/>
  <c r="G43" i="104"/>
  <c r="E43" i="104"/>
  <c r="K42" i="104"/>
  <c r="I42" i="104"/>
  <c r="G42" i="104"/>
  <c r="E42" i="104"/>
  <c r="K41" i="104"/>
  <c r="I41" i="104"/>
  <c r="G41" i="104"/>
  <c r="E41" i="104"/>
  <c r="K40" i="104"/>
  <c r="I40" i="104"/>
  <c r="G40" i="104"/>
  <c r="E40" i="104"/>
  <c r="K39" i="104"/>
  <c r="I39" i="104"/>
  <c r="G39" i="104"/>
  <c r="E39" i="104"/>
  <c r="K38" i="104"/>
  <c r="I38" i="104"/>
  <c r="G38" i="104"/>
  <c r="E38" i="104"/>
  <c r="J37" i="104"/>
  <c r="H37" i="104"/>
  <c r="F37" i="104"/>
  <c r="D37" i="104"/>
  <c r="C37" i="104"/>
  <c r="K36" i="104"/>
  <c r="I36" i="104"/>
  <c r="G36" i="104"/>
  <c r="E36" i="104"/>
  <c r="K35" i="104"/>
  <c r="I35" i="104"/>
  <c r="G35" i="104"/>
  <c r="E35" i="104"/>
  <c r="K34" i="104"/>
  <c r="I34" i="104"/>
  <c r="G34" i="104"/>
  <c r="E34" i="104"/>
  <c r="K33" i="104"/>
  <c r="I33" i="104"/>
  <c r="G33" i="104"/>
  <c r="E33" i="104"/>
  <c r="K32" i="104"/>
  <c r="I32" i="104"/>
  <c r="G32" i="104"/>
  <c r="E32" i="104"/>
  <c r="K31" i="104"/>
  <c r="I31" i="104"/>
  <c r="G31" i="104"/>
  <c r="E31" i="104"/>
  <c r="J30" i="104"/>
  <c r="H30" i="104"/>
  <c r="F30" i="104"/>
  <c r="D30" i="104"/>
  <c r="C30" i="104"/>
  <c r="K29" i="104"/>
  <c r="I29" i="104"/>
  <c r="E29" i="104"/>
  <c r="J28" i="104"/>
  <c r="H28" i="104"/>
  <c r="F28" i="104"/>
  <c r="D28" i="104"/>
  <c r="C28" i="104"/>
  <c r="K27" i="104"/>
  <c r="I27" i="104"/>
  <c r="G27" i="104"/>
  <c r="E27" i="104"/>
  <c r="K26" i="104"/>
  <c r="I26" i="104"/>
  <c r="G26" i="104"/>
  <c r="E26" i="104"/>
  <c r="K25" i="104"/>
  <c r="I25" i="104"/>
  <c r="G25" i="104"/>
  <c r="E25" i="104"/>
  <c r="K24" i="104"/>
  <c r="I24" i="104"/>
  <c r="G24" i="104"/>
  <c r="E24" i="104"/>
  <c r="K23" i="104"/>
  <c r="I23" i="104"/>
  <c r="G23" i="104"/>
  <c r="E23" i="104"/>
  <c r="K22" i="104"/>
  <c r="I22" i="104"/>
  <c r="G22" i="104"/>
  <c r="E22" i="104"/>
  <c r="K21" i="104"/>
  <c r="I21" i="104"/>
  <c r="G21" i="104"/>
  <c r="E21" i="104"/>
  <c r="K20" i="104"/>
  <c r="I20" i="104"/>
  <c r="G20" i="104"/>
  <c r="E20" i="104"/>
  <c r="J19" i="104"/>
  <c r="H19" i="104"/>
  <c r="F19" i="104"/>
  <c r="D19" i="104"/>
  <c r="C19" i="104"/>
  <c r="K55" i="104"/>
  <c r="I55" i="104"/>
  <c r="G55" i="104"/>
  <c r="E55" i="104"/>
  <c r="K18" i="104"/>
  <c r="I18" i="104"/>
  <c r="G18" i="104"/>
  <c r="E18" i="104"/>
  <c r="K17" i="104"/>
  <c r="I17" i="104"/>
  <c r="G17" i="104"/>
  <c r="E17" i="104"/>
  <c r="K54" i="104"/>
  <c r="I54" i="104"/>
  <c r="G54" i="104"/>
  <c r="E54" i="104"/>
  <c r="K53" i="104"/>
  <c r="I53" i="104"/>
  <c r="G53" i="104"/>
  <c r="E53" i="104"/>
  <c r="K52" i="104"/>
  <c r="I52" i="104"/>
  <c r="G52" i="104"/>
  <c r="E52" i="104"/>
  <c r="K10" i="104"/>
  <c r="I10" i="104"/>
  <c r="G10" i="104"/>
  <c r="E10" i="104"/>
  <c r="K16" i="104"/>
  <c r="I16" i="104"/>
  <c r="G16" i="104"/>
  <c r="E16" i="104"/>
  <c r="K15" i="104"/>
  <c r="I15" i="104"/>
  <c r="G15" i="104"/>
  <c r="E15" i="104"/>
  <c r="K14" i="104"/>
  <c r="I14" i="104"/>
  <c r="G14" i="104"/>
  <c r="E14" i="104"/>
  <c r="K13" i="104"/>
  <c r="I13" i="104"/>
  <c r="G13" i="104"/>
  <c r="E13" i="104"/>
  <c r="K51" i="104"/>
  <c r="I51" i="104"/>
  <c r="G51" i="104"/>
  <c r="E51" i="104"/>
  <c r="J50" i="104"/>
  <c r="H50" i="104"/>
  <c r="F50" i="104"/>
  <c r="D50" i="104"/>
  <c r="C50" i="104"/>
  <c r="K49" i="104"/>
  <c r="I49" i="104"/>
  <c r="G49" i="104"/>
  <c r="E49" i="104"/>
  <c r="K11" i="104"/>
  <c r="I11" i="104"/>
  <c r="G11" i="104"/>
  <c r="E11" i="104"/>
  <c r="K48" i="104"/>
  <c r="I48" i="104"/>
  <c r="G48" i="104"/>
  <c r="E48" i="104"/>
  <c r="K9" i="104"/>
  <c r="I9" i="104"/>
  <c r="G9" i="104"/>
  <c r="E9" i="104"/>
  <c r="K47" i="104"/>
  <c r="I47" i="104"/>
  <c r="G47" i="104"/>
  <c r="E47" i="104"/>
  <c r="K8" i="104"/>
  <c r="I8" i="104"/>
  <c r="G8" i="104"/>
  <c r="E8" i="104"/>
  <c r="K46" i="104"/>
  <c r="I46" i="104"/>
  <c r="G46" i="104"/>
  <c r="E46" i="104"/>
  <c r="K7" i="104"/>
  <c r="I7" i="104"/>
  <c r="G7" i="104"/>
  <c r="E7" i="104"/>
  <c r="G45" i="103"/>
  <c r="F45" i="103"/>
  <c r="G44" i="103"/>
  <c r="F44" i="103"/>
  <c r="G43" i="103"/>
  <c r="F43" i="103"/>
  <c r="G42" i="103"/>
  <c r="F42" i="103"/>
  <c r="G41" i="103"/>
  <c r="F41" i="103"/>
  <c r="G40" i="103"/>
  <c r="F40" i="103"/>
  <c r="G39" i="103"/>
  <c r="F39" i="103"/>
  <c r="G37" i="103"/>
  <c r="F37" i="103"/>
  <c r="G36" i="103"/>
  <c r="F36" i="103"/>
  <c r="G35" i="103"/>
  <c r="F35" i="103"/>
  <c r="G34" i="103"/>
  <c r="F34" i="103"/>
  <c r="G33" i="103"/>
  <c r="F33" i="103"/>
  <c r="G32" i="103"/>
  <c r="F32" i="103"/>
  <c r="G30" i="103"/>
  <c r="F30" i="103"/>
  <c r="G28" i="103"/>
  <c r="F28" i="103"/>
  <c r="G27" i="103"/>
  <c r="F27" i="103"/>
  <c r="G26" i="103"/>
  <c r="F26" i="103"/>
  <c r="G25" i="103"/>
  <c r="F25" i="103"/>
  <c r="G24" i="103"/>
  <c r="F24" i="103"/>
  <c r="G23" i="103"/>
  <c r="F23" i="103"/>
  <c r="G22" i="103"/>
  <c r="F22" i="103"/>
  <c r="G21" i="103"/>
  <c r="F21" i="103"/>
  <c r="G56" i="103"/>
  <c r="F56" i="103"/>
  <c r="G19" i="103"/>
  <c r="F19" i="103"/>
  <c r="G18" i="103"/>
  <c r="F18" i="103"/>
  <c r="G55" i="103"/>
  <c r="F55" i="103"/>
  <c r="G54" i="103"/>
  <c r="F54" i="103"/>
  <c r="G53" i="103"/>
  <c r="F53" i="103"/>
  <c r="G11" i="103"/>
  <c r="F11" i="103"/>
  <c r="G17" i="103"/>
  <c r="F17" i="103"/>
  <c r="G16" i="103"/>
  <c r="F16" i="103"/>
  <c r="G15" i="103"/>
  <c r="F15" i="103"/>
  <c r="G14" i="103"/>
  <c r="F14" i="103"/>
  <c r="G52" i="103"/>
  <c r="F52" i="103"/>
  <c r="G50" i="103"/>
  <c r="F50" i="103"/>
  <c r="G12" i="103"/>
  <c r="F12" i="103"/>
  <c r="G49" i="103"/>
  <c r="F49" i="103"/>
  <c r="G10" i="103"/>
  <c r="F10" i="103"/>
  <c r="G48" i="103"/>
  <c r="F48" i="103"/>
  <c r="G9" i="103"/>
  <c r="F9" i="103"/>
  <c r="G47" i="103"/>
  <c r="F47" i="103"/>
  <c r="G8" i="103"/>
  <c r="F8" i="103"/>
  <c r="G5" i="103"/>
  <c r="F5" i="103"/>
  <c r="G30" i="104" l="1"/>
  <c r="J5" i="104"/>
  <c r="G7" i="34"/>
  <c r="I7" i="58"/>
  <c r="J7" i="58" s="1"/>
  <c r="G7" i="58"/>
  <c r="H7" i="58" s="1"/>
  <c r="G7" i="33"/>
  <c r="H7" i="33" s="1"/>
  <c r="I7" i="33"/>
  <c r="J7" i="33" s="1"/>
  <c r="G7" i="32"/>
  <c r="H5" i="104"/>
  <c r="C5" i="104"/>
  <c r="D5" i="104"/>
  <c r="F5" i="104"/>
  <c r="G5" i="104" s="1"/>
  <c r="E7" i="40"/>
  <c r="K50" i="104"/>
  <c r="G50" i="104"/>
  <c r="K28" i="104"/>
  <c r="G28" i="104"/>
  <c r="K37" i="104"/>
  <c r="G37" i="104"/>
  <c r="E6" i="104"/>
  <c r="G6" i="104"/>
  <c r="K5" i="104"/>
  <c r="H7" i="38"/>
  <c r="E7" i="38"/>
  <c r="F6" i="99"/>
  <c r="D6" i="103"/>
  <c r="F7" i="103"/>
  <c r="G7" i="103"/>
  <c r="E6" i="103"/>
  <c r="C6" i="103"/>
  <c r="F6" i="103" s="1"/>
  <c r="H13" i="54"/>
  <c r="I13" i="54" s="1"/>
  <c r="H46" i="40"/>
  <c r="K45" i="104"/>
  <c r="K46" i="40"/>
  <c r="J46" i="99"/>
  <c r="K46" i="99" s="1"/>
  <c r="F46" i="103"/>
  <c r="J46" i="30"/>
  <c r="K46" i="30" s="1"/>
  <c r="J46" i="54"/>
  <c r="K46" i="54" s="1"/>
  <c r="E45" i="104"/>
  <c r="I45" i="104"/>
  <c r="J46" i="39"/>
  <c r="K46" i="39" s="1"/>
  <c r="G46" i="103"/>
  <c r="K46" i="32"/>
  <c r="J46" i="32"/>
  <c r="H46" i="54"/>
  <c r="I46" i="54" s="1"/>
  <c r="H46" i="39"/>
  <c r="I46" i="39" s="1"/>
  <c r="H46" i="99"/>
  <c r="I46" i="99" s="1"/>
  <c r="G46" i="34"/>
  <c r="H46" i="34" s="1"/>
  <c r="G46" i="58"/>
  <c r="H46" i="58" s="1"/>
  <c r="G46" i="33"/>
  <c r="H46" i="33" s="1"/>
  <c r="G46" i="32"/>
  <c r="H46" i="32" s="1"/>
  <c r="H46" i="30"/>
  <c r="I46" i="30" s="1"/>
  <c r="G51" i="103"/>
  <c r="F20" i="103"/>
  <c r="G29" i="103"/>
  <c r="F31" i="103"/>
  <c r="G38" i="103"/>
  <c r="I5" i="104"/>
  <c r="K6" i="104"/>
  <c r="G19" i="104"/>
  <c r="K19" i="104"/>
  <c r="K30" i="104"/>
  <c r="F51" i="103"/>
  <c r="G20" i="103"/>
  <c r="F29" i="103"/>
  <c r="G31" i="103"/>
  <c r="F38" i="103"/>
  <c r="I6" i="104"/>
  <c r="E19" i="104"/>
  <c r="I19" i="104"/>
  <c r="E30" i="104"/>
  <c r="I30" i="104"/>
  <c r="G6" i="103"/>
  <c r="E50" i="104"/>
  <c r="I50" i="104"/>
  <c r="E28" i="104"/>
  <c r="I28" i="104"/>
  <c r="E37" i="104"/>
  <c r="I37" i="104"/>
  <c r="E5" i="104" l="1"/>
  <c r="F6" i="34"/>
  <c r="E6" i="38"/>
  <c r="H37" i="99"/>
  <c r="I37" i="99" s="1"/>
  <c r="J45" i="99"/>
  <c r="K45" i="99" s="1"/>
  <c r="H45" i="99"/>
  <c r="I45" i="99" s="1"/>
  <c r="J44" i="99"/>
  <c r="K44" i="99" s="1"/>
  <c r="H44" i="99"/>
  <c r="I44" i="99" s="1"/>
  <c r="J43" i="99"/>
  <c r="K43" i="99" s="1"/>
  <c r="H43" i="99"/>
  <c r="I43" i="99" s="1"/>
  <c r="J42" i="99"/>
  <c r="K42" i="99" s="1"/>
  <c r="H42" i="99"/>
  <c r="I42" i="99" s="1"/>
  <c r="J41" i="99"/>
  <c r="K41" i="99" s="1"/>
  <c r="H41" i="99"/>
  <c r="I41" i="99" s="1"/>
  <c r="J40" i="99"/>
  <c r="K40" i="99" s="1"/>
  <c r="H40" i="99"/>
  <c r="I40" i="99" s="1"/>
  <c r="J39" i="99"/>
  <c r="K39" i="99" s="1"/>
  <c r="H39" i="99"/>
  <c r="I39" i="99" s="1"/>
  <c r="J37" i="99"/>
  <c r="K37" i="99" s="1"/>
  <c r="J36" i="99"/>
  <c r="K36" i="99" s="1"/>
  <c r="H36" i="99"/>
  <c r="I36" i="99" s="1"/>
  <c r="J35" i="99"/>
  <c r="K35" i="99" s="1"/>
  <c r="H35" i="99"/>
  <c r="I35" i="99" s="1"/>
  <c r="J34" i="99"/>
  <c r="K34" i="99" s="1"/>
  <c r="H34" i="99"/>
  <c r="I34" i="99" s="1"/>
  <c r="J33" i="99"/>
  <c r="K33" i="99" s="1"/>
  <c r="H33" i="99"/>
  <c r="I33" i="99" s="1"/>
  <c r="J32" i="99"/>
  <c r="K32" i="99" s="1"/>
  <c r="H32" i="99"/>
  <c r="I32" i="99" s="1"/>
  <c r="J31" i="99"/>
  <c r="K31" i="99" s="1"/>
  <c r="J30" i="99"/>
  <c r="K30" i="99" s="1"/>
  <c r="H30" i="99"/>
  <c r="I30" i="99" s="1"/>
  <c r="J28" i="99"/>
  <c r="K28" i="99" s="1"/>
  <c r="H28" i="99"/>
  <c r="I28" i="99" s="1"/>
  <c r="J27" i="99"/>
  <c r="K27" i="99" s="1"/>
  <c r="H27" i="99"/>
  <c r="I27" i="99" s="1"/>
  <c r="J26" i="99"/>
  <c r="K26" i="99" s="1"/>
  <c r="H26" i="99"/>
  <c r="I26" i="99" s="1"/>
  <c r="J25" i="99"/>
  <c r="K25" i="99" s="1"/>
  <c r="H25" i="99"/>
  <c r="I25" i="99" s="1"/>
  <c r="J24" i="99"/>
  <c r="K24" i="99" s="1"/>
  <c r="H24" i="99"/>
  <c r="I24" i="99" s="1"/>
  <c r="J23" i="99"/>
  <c r="K23" i="99" s="1"/>
  <c r="H23" i="99"/>
  <c r="I23" i="99" s="1"/>
  <c r="J22" i="99"/>
  <c r="K22" i="99" s="1"/>
  <c r="H22" i="99"/>
  <c r="I22" i="99" s="1"/>
  <c r="J21" i="99"/>
  <c r="K21" i="99" s="1"/>
  <c r="H21" i="99"/>
  <c r="I21" i="99" s="1"/>
  <c r="J56" i="99"/>
  <c r="K56" i="99" s="1"/>
  <c r="H56" i="99"/>
  <c r="I56" i="99" s="1"/>
  <c r="J19" i="99"/>
  <c r="K19" i="99" s="1"/>
  <c r="H19" i="99"/>
  <c r="I19" i="99" s="1"/>
  <c r="J18" i="99"/>
  <c r="K18" i="99" s="1"/>
  <c r="H18" i="99"/>
  <c r="I18" i="99" s="1"/>
  <c r="J55" i="99"/>
  <c r="K55" i="99" s="1"/>
  <c r="H55" i="99"/>
  <c r="I55" i="99" s="1"/>
  <c r="J54" i="99"/>
  <c r="K54" i="99" s="1"/>
  <c r="H54" i="99"/>
  <c r="I54" i="99" s="1"/>
  <c r="J53" i="99"/>
  <c r="K53" i="99" s="1"/>
  <c r="H53" i="99"/>
  <c r="I53" i="99" s="1"/>
  <c r="J11" i="99"/>
  <c r="K11" i="99" s="1"/>
  <c r="H11" i="99"/>
  <c r="I11" i="99" s="1"/>
  <c r="J17" i="99"/>
  <c r="K17" i="99" s="1"/>
  <c r="H17" i="99"/>
  <c r="I17" i="99" s="1"/>
  <c r="J16" i="99"/>
  <c r="K16" i="99" s="1"/>
  <c r="H16" i="99"/>
  <c r="I16" i="99" s="1"/>
  <c r="J15" i="99"/>
  <c r="K15" i="99" s="1"/>
  <c r="H15" i="99"/>
  <c r="I15" i="99" s="1"/>
  <c r="J14" i="99"/>
  <c r="K14" i="99" s="1"/>
  <c r="H14" i="99"/>
  <c r="I14" i="99" s="1"/>
  <c r="J52" i="99"/>
  <c r="K52" i="99" s="1"/>
  <c r="H52" i="99"/>
  <c r="I52" i="99" s="1"/>
  <c r="J50" i="99"/>
  <c r="K50" i="99" s="1"/>
  <c r="H50" i="99"/>
  <c r="I50" i="99" s="1"/>
  <c r="J12" i="99"/>
  <c r="K12" i="99" s="1"/>
  <c r="H12" i="99"/>
  <c r="I12" i="99" s="1"/>
  <c r="J49" i="99"/>
  <c r="K49" i="99" s="1"/>
  <c r="H49" i="99"/>
  <c r="I49" i="99" s="1"/>
  <c r="J10" i="99"/>
  <c r="K10" i="99" s="1"/>
  <c r="H10" i="99"/>
  <c r="I10" i="99" s="1"/>
  <c r="J48" i="99"/>
  <c r="K48" i="99" s="1"/>
  <c r="H48" i="99"/>
  <c r="I48" i="99" s="1"/>
  <c r="J9" i="99"/>
  <c r="K9" i="99" s="1"/>
  <c r="H9" i="99"/>
  <c r="I9" i="99" s="1"/>
  <c r="J47" i="99"/>
  <c r="K47" i="99" s="1"/>
  <c r="H47" i="99"/>
  <c r="I47" i="99" s="1"/>
  <c r="J8" i="99"/>
  <c r="K8" i="99" s="1"/>
  <c r="H8" i="99"/>
  <c r="I8" i="99" s="1"/>
  <c r="J7" i="99"/>
  <c r="K7" i="99" s="1"/>
  <c r="J5" i="99"/>
  <c r="K5" i="99" s="1"/>
  <c r="H5" i="99"/>
  <c r="I5" i="99" s="1"/>
  <c r="J20" i="99" l="1"/>
  <c r="K20" i="99" s="1"/>
  <c r="G6" i="99"/>
  <c r="J6" i="99" s="1"/>
  <c r="K6" i="99" s="1"/>
  <c r="H20" i="99"/>
  <c r="I20" i="99" s="1"/>
  <c r="H31" i="99"/>
  <c r="I31" i="99" s="1"/>
  <c r="J38" i="99"/>
  <c r="K38" i="99" s="1"/>
  <c r="J29" i="99"/>
  <c r="K29" i="99" s="1"/>
  <c r="J51" i="99"/>
  <c r="K51" i="99" s="1"/>
  <c r="H7" i="99"/>
  <c r="I7" i="99" s="1"/>
  <c r="H51" i="99"/>
  <c r="I51" i="99" s="1"/>
  <c r="H29" i="99"/>
  <c r="I29" i="99" s="1"/>
  <c r="H38" i="99"/>
  <c r="I38" i="99" s="1"/>
  <c r="H6" i="99" l="1"/>
  <c r="I6" i="99" s="1"/>
  <c r="I45" i="34" l="1"/>
  <c r="J45" i="34" s="1"/>
  <c r="G45" i="34"/>
  <c r="H45" i="34" s="1"/>
  <c r="I44" i="34"/>
  <c r="J44" i="34" s="1"/>
  <c r="G44" i="34"/>
  <c r="H44" i="34" s="1"/>
  <c r="I43" i="34"/>
  <c r="J43" i="34" s="1"/>
  <c r="G43" i="34"/>
  <c r="H43" i="34" s="1"/>
  <c r="I42" i="34"/>
  <c r="J42" i="34" s="1"/>
  <c r="G42" i="34"/>
  <c r="H42" i="34" s="1"/>
  <c r="I41" i="34"/>
  <c r="J41" i="34" s="1"/>
  <c r="G41" i="34"/>
  <c r="H41" i="34" s="1"/>
  <c r="I40" i="34"/>
  <c r="J40" i="34" s="1"/>
  <c r="G40" i="34"/>
  <c r="H40" i="34" s="1"/>
  <c r="I39" i="34"/>
  <c r="J39" i="34" s="1"/>
  <c r="G39" i="34"/>
  <c r="H39" i="34" s="1"/>
  <c r="I37" i="34"/>
  <c r="J37" i="34" s="1"/>
  <c r="G37" i="34"/>
  <c r="H37" i="34" s="1"/>
  <c r="I36" i="34"/>
  <c r="J36" i="34" s="1"/>
  <c r="G36" i="34"/>
  <c r="H36" i="34" s="1"/>
  <c r="I35" i="34"/>
  <c r="J35" i="34" s="1"/>
  <c r="G35" i="34"/>
  <c r="H35" i="34" s="1"/>
  <c r="I34" i="34"/>
  <c r="J34" i="34" s="1"/>
  <c r="G34" i="34"/>
  <c r="H34" i="34" s="1"/>
  <c r="I33" i="34"/>
  <c r="J33" i="34" s="1"/>
  <c r="G33" i="34"/>
  <c r="H33" i="34" s="1"/>
  <c r="I32" i="34"/>
  <c r="J32" i="34" s="1"/>
  <c r="G32" i="34"/>
  <c r="H32" i="34" s="1"/>
  <c r="I30" i="34"/>
  <c r="J30" i="34" s="1"/>
  <c r="G30" i="34"/>
  <c r="H30" i="34" s="1"/>
  <c r="I28" i="34"/>
  <c r="J28" i="34" s="1"/>
  <c r="G28" i="34"/>
  <c r="H28" i="34" s="1"/>
  <c r="I27" i="34"/>
  <c r="J27" i="34" s="1"/>
  <c r="G27" i="34"/>
  <c r="H27" i="34" s="1"/>
  <c r="I26" i="34"/>
  <c r="J26" i="34" s="1"/>
  <c r="G26" i="34"/>
  <c r="H26" i="34" s="1"/>
  <c r="I25" i="34"/>
  <c r="J25" i="34" s="1"/>
  <c r="G25" i="34"/>
  <c r="H25" i="34" s="1"/>
  <c r="I24" i="34"/>
  <c r="J24" i="34" s="1"/>
  <c r="G24" i="34"/>
  <c r="H24" i="34" s="1"/>
  <c r="I23" i="34"/>
  <c r="J23" i="34" s="1"/>
  <c r="G23" i="34"/>
  <c r="H23" i="34" s="1"/>
  <c r="I22" i="34"/>
  <c r="J22" i="34" s="1"/>
  <c r="G22" i="34"/>
  <c r="H22" i="34" s="1"/>
  <c r="I21" i="34"/>
  <c r="J21" i="34" s="1"/>
  <c r="G21" i="34"/>
  <c r="H21" i="34" s="1"/>
  <c r="I56" i="34"/>
  <c r="J56" i="34" s="1"/>
  <c r="G56" i="34"/>
  <c r="H56" i="34" s="1"/>
  <c r="I19" i="34"/>
  <c r="J19" i="34" s="1"/>
  <c r="G19" i="34"/>
  <c r="H19" i="34" s="1"/>
  <c r="I18" i="34"/>
  <c r="J18" i="34" s="1"/>
  <c r="G18" i="34"/>
  <c r="H18" i="34" s="1"/>
  <c r="I55" i="34"/>
  <c r="J55" i="34" s="1"/>
  <c r="G55" i="34"/>
  <c r="H55" i="34" s="1"/>
  <c r="I54" i="34"/>
  <c r="J54" i="34" s="1"/>
  <c r="G54" i="34"/>
  <c r="H54" i="34" s="1"/>
  <c r="I53" i="34"/>
  <c r="J53" i="34" s="1"/>
  <c r="G53" i="34"/>
  <c r="H53" i="34" s="1"/>
  <c r="I11" i="34"/>
  <c r="J11" i="34" s="1"/>
  <c r="G11" i="34"/>
  <c r="H11" i="34" s="1"/>
  <c r="I17" i="34"/>
  <c r="J17" i="34" s="1"/>
  <c r="G17" i="34"/>
  <c r="H17" i="34" s="1"/>
  <c r="I16" i="34"/>
  <c r="J16" i="34" s="1"/>
  <c r="G16" i="34"/>
  <c r="H16" i="34" s="1"/>
  <c r="I15" i="34"/>
  <c r="J15" i="34" s="1"/>
  <c r="G15" i="34"/>
  <c r="H15" i="34" s="1"/>
  <c r="I14" i="34"/>
  <c r="J14" i="34" s="1"/>
  <c r="G14" i="34"/>
  <c r="H14" i="34" s="1"/>
  <c r="I52" i="34"/>
  <c r="J52" i="34" s="1"/>
  <c r="G52" i="34"/>
  <c r="H52" i="34" s="1"/>
  <c r="I50" i="34"/>
  <c r="J50" i="34" s="1"/>
  <c r="G50" i="34"/>
  <c r="H50" i="34" s="1"/>
  <c r="I12" i="34"/>
  <c r="J12" i="34" s="1"/>
  <c r="G12" i="34"/>
  <c r="H12" i="34" s="1"/>
  <c r="I49" i="34"/>
  <c r="J49" i="34" s="1"/>
  <c r="G49" i="34"/>
  <c r="H49" i="34" s="1"/>
  <c r="I10" i="34"/>
  <c r="J10" i="34" s="1"/>
  <c r="G10" i="34"/>
  <c r="H10" i="34" s="1"/>
  <c r="I48" i="34"/>
  <c r="J48" i="34" s="1"/>
  <c r="G48" i="34"/>
  <c r="H48" i="34" s="1"/>
  <c r="I9" i="34"/>
  <c r="J9" i="34" s="1"/>
  <c r="G9" i="34"/>
  <c r="H9" i="34" s="1"/>
  <c r="I47" i="34"/>
  <c r="J47" i="34" s="1"/>
  <c r="G47" i="34"/>
  <c r="H47" i="34" s="1"/>
  <c r="G8" i="34"/>
  <c r="I8" i="34"/>
  <c r="J8" i="34" s="1"/>
  <c r="I5" i="34"/>
  <c r="J5" i="34" s="1"/>
  <c r="G5" i="34"/>
  <c r="H5" i="34" s="1"/>
  <c r="J50" i="39"/>
  <c r="H45" i="30"/>
  <c r="H44" i="30"/>
  <c r="H43" i="30"/>
  <c r="H42" i="30"/>
  <c r="H41" i="30"/>
  <c r="H40" i="30"/>
  <c r="H39" i="30"/>
  <c r="H37" i="30"/>
  <c r="H36" i="30"/>
  <c r="H35" i="30"/>
  <c r="H34" i="30"/>
  <c r="H33" i="30"/>
  <c r="H32" i="30"/>
  <c r="H28" i="30"/>
  <c r="H27" i="30"/>
  <c r="H26" i="30"/>
  <c r="H25" i="30"/>
  <c r="H24" i="30"/>
  <c r="H23" i="30"/>
  <c r="H22" i="30"/>
  <c r="H21" i="30"/>
  <c r="H56" i="30"/>
  <c r="H19" i="30"/>
  <c r="H18" i="30"/>
  <c r="H55" i="30"/>
  <c r="H54" i="30"/>
  <c r="H53" i="30"/>
  <c r="H11" i="30"/>
  <c r="H17" i="30"/>
  <c r="H16" i="30"/>
  <c r="H15" i="30"/>
  <c r="H14" i="30"/>
  <c r="H52" i="30"/>
  <c r="G38" i="34"/>
  <c r="H38" i="34" s="1"/>
  <c r="G31" i="34"/>
  <c r="H31" i="34" s="1"/>
  <c r="G29" i="34"/>
  <c r="H29" i="34" s="1"/>
  <c r="G20" i="34"/>
  <c r="H20" i="34" s="1"/>
  <c r="G51" i="34"/>
  <c r="H51" i="34" s="1"/>
  <c r="G6" i="34"/>
  <c r="H6" i="34" s="1"/>
  <c r="H45" i="39"/>
  <c r="H44" i="39"/>
  <c r="H43" i="39"/>
  <c r="H42" i="39"/>
  <c r="H41" i="39"/>
  <c r="H40" i="39"/>
  <c r="H39" i="39"/>
  <c r="H37" i="39"/>
  <c r="H36" i="39"/>
  <c r="H35" i="39"/>
  <c r="H34" i="39"/>
  <c r="H33" i="39"/>
  <c r="H32" i="39"/>
  <c r="H28" i="39"/>
  <c r="H27" i="39"/>
  <c r="H26" i="39"/>
  <c r="H25" i="39"/>
  <c r="H24" i="39"/>
  <c r="H23" i="39"/>
  <c r="H22" i="39"/>
  <c r="H21" i="39"/>
  <c r="H56" i="39"/>
  <c r="H19" i="39"/>
  <c r="H18" i="39"/>
  <c r="H55" i="39"/>
  <c r="H54" i="39"/>
  <c r="H53" i="39"/>
  <c r="H11" i="39"/>
  <c r="H17" i="39"/>
  <c r="H16" i="39"/>
  <c r="H15" i="39"/>
  <c r="H14" i="39"/>
  <c r="H52" i="39"/>
  <c r="H50" i="39"/>
  <c r="H12" i="39"/>
  <c r="H49" i="39"/>
  <c r="H10" i="39"/>
  <c r="H48" i="39"/>
  <c r="H9" i="39"/>
  <c r="H47" i="39"/>
  <c r="H8" i="39"/>
  <c r="H8" i="34" l="1"/>
  <c r="H7" i="34"/>
  <c r="I5" i="33"/>
  <c r="I38" i="34" l="1"/>
  <c r="J38" i="34" s="1"/>
  <c r="I31" i="34"/>
  <c r="J31" i="34" s="1"/>
  <c r="I29" i="34"/>
  <c r="J29" i="34" s="1"/>
  <c r="I20" i="34"/>
  <c r="J20" i="34" s="1"/>
  <c r="I51" i="34"/>
  <c r="J51" i="34" s="1"/>
  <c r="I7" i="34"/>
  <c r="J7" i="34" s="1"/>
  <c r="E30" i="40"/>
  <c r="G5" i="58"/>
  <c r="H5" i="58" s="1"/>
  <c r="I5" i="58"/>
  <c r="J5" i="58" s="1"/>
  <c r="G29" i="58"/>
  <c r="H29" i="58" s="1"/>
  <c r="I38" i="58"/>
  <c r="J38" i="58" s="1"/>
  <c r="G8" i="58"/>
  <c r="I8" i="58"/>
  <c r="J8" i="58" s="1"/>
  <c r="G47" i="58"/>
  <c r="H47" i="58" s="1"/>
  <c r="I47" i="58"/>
  <c r="J47" i="58" s="1"/>
  <c r="G9" i="58"/>
  <c r="H9" i="58" s="1"/>
  <c r="I9" i="58"/>
  <c r="J9" i="58" s="1"/>
  <c r="G48" i="58"/>
  <c r="H48" i="58" s="1"/>
  <c r="I48" i="58"/>
  <c r="J48" i="58" s="1"/>
  <c r="G10" i="58"/>
  <c r="H10" i="58" s="1"/>
  <c r="I10" i="58"/>
  <c r="J10" i="58" s="1"/>
  <c r="G49" i="58"/>
  <c r="H49" i="58" s="1"/>
  <c r="I49" i="58"/>
  <c r="J49" i="58" s="1"/>
  <c r="G12" i="58"/>
  <c r="H12" i="58" s="1"/>
  <c r="I12" i="58"/>
  <c r="J12" i="58" s="1"/>
  <c r="G50" i="58"/>
  <c r="H50" i="58" s="1"/>
  <c r="I50" i="58"/>
  <c r="J50" i="58" s="1"/>
  <c r="G52" i="58"/>
  <c r="H52" i="58" s="1"/>
  <c r="I52" i="58"/>
  <c r="J52" i="58" s="1"/>
  <c r="G14" i="58"/>
  <c r="H14" i="58" s="1"/>
  <c r="I14" i="58"/>
  <c r="J14" i="58" s="1"/>
  <c r="G15" i="58"/>
  <c r="H15" i="58" s="1"/>
  <c r="I15" i="58"/>
  <c r="J15" i="58" s="1"/>
  <c r="G16" i="58"/>
  <c r="H16" i="58" s="1"/>
  <c r="I16" i="58"/>
  <c r="J16" i="58" s="1"/>
  <c r="G17" i="58"/>
  <c r="H17" i="58" s="1"/>
  <c r="I17" i="58"/>
  <c r="J17" i="58" s="1"/>
  <c r="G11" i="58"/>
  <c r="H11" i="58" s="1"/>
  <c r="I11" i="58"/>
  <c r="J11" i="58" s="1"/>
  <c r="G53" i="58"/>
  <c r="H53" i="58" s="1"/>
  <c r="I53" i="58"/>
  <c r="J53" i="58" s="1"/>
  <c r="G54" i="58"/>
  <c r="H54" i="58" s="1"/>
  <c r="I54" i="58"/>
  <c r="J54" i="58" s="1"/>
  <c r="G55" i="58"/>
  <c r="H55" i="58" s="1"/>
  <c r="I55" i="58"/>
  <c r="J55" i="58" s="1"/>
  <c r="G18" i="58"/>
  <c r="H18" i="58" s="1"/>
  <c r="I18" i="58"/>
  <c r="J18" i="58" s="1"/>
  <c r="G19" i="58"/>
  <c r="H19" i="58" s="1"/>
  <c r="I19" i="58"/>
  <c r="J19" i="58" s="1"/>
  <c r="G56" i="58"/>
  <c r="H56" i="58" s="1"/>
  <c r="I56" i="58"/>
  <c r="J56" i="58" s="1"/>
  <c r="I20" i="58"/>
  <c r="J20" i="58" s="1"/>
  <c r="G21" i="58"/>
  <c r="H21" i="58" s="1"/>
  <c r="I21" i="58"/>
  <c r="J21" i="58" s="1"/>
  <c r="G22" i="58"/>
  <c r="H22" i="58" s="1"/>
  <c r="I22" i="58"/>
  <c r="J22" i="58" s="1"/>
  <c r="G23" i="58"/>
  <c r="H23" i="58" s="1"/>
  <c r="I23" i="58"/>
  <c r="J23" i="58" s="1"/>
  <c r="G24" i="58"/>
  <c r="H24" i="58" s="1"/>
  <c r="I24" i="58"/>
  <c r="J24" i="58" s="1"/>
  <c r="G25" i="58"/>
  <c r="H25" i="58" s="1"/>
  <c r="I25" i="58"/>
  <c r="J25" i="58" s="1"/>
  <c r="G26" i="58"/>
  <c r="H26" i="58" s="1"/>
  <c r="I26" i="58"/>
  <c r="J26" i="58" s="1"/>
  <c r="G27" i="58"/>
  <c r="H27" i="58" s="1"/>
  <c r="I27" i="58"/>
  <c r="J27" i="58" s="1"/>
  <c r="G28" i="58"/>
  <c r="H28" i="58" s="1"/>
  <c r="I28" i="58"/>
  <c r="J28" i="58" s="1"/>
  <c r="I29" i="58"/>
  <c r="J29" i="58" s="1"/>
  <c r="G30" i="58"/>
  <c r="H30" i="58" s="1"/>
  <c r="I30" i="58"/>
  <c r="J30" i="58" s="1"/>
  <c r="I31" i="58"/>
  <c r="J31" i="58" s="1"/>
  <c r="G31" i="58"/>
  <c r="H31" i="58" s="1"/>
  <c r="G32" i="58"/>
  <c r="H32" i="58" s="1"/>
  <c r="I32" i="58"/>
  <c r="J32" i="58" s="1"/>
  <c r="G33" i="58"/>
  <c r="H33" i="58" s="1"/>
  <c r="I33" i="58"/>
  <c r="J33" i="58" s="1"/>
  <c r="G34" i="58"/>
  <c r="H34" i="58" s="1"/>
  <c r="I34" i="58"/>
  <c r="J34" i="58" s="1"/>
  <c r="G35" i="58"/>
  <c r="H35" i="58" s="1"/>
  <c r="I35" i="58"/>
  <c r="J35" i="58" s="1"/>
  <c r="G36" i="58"/>
  <c r="H36" i="58" s="1"/>
  <c r="I36" i="58"/>
  <c r="J36" i="58" s="1"/>
  <c r="G37" i="58"/>
  <c r="H37" i="58" s="1"/>
  <c r="I37" i="58"/>
  <c r="J37" i="58" s="1"/>
  <c r="G39" i="58"/>
  <c r="H39" i="58" s="1"/>
  <c r="I39" i="58"/>
  <c r="J39" i="58" s="1"/>
  <c r="G40" i="58"/>
  <c r="H40" i="58" s="1"/>
  <c r="I40" i="58"/>
  <c r="J40" i="58" s="1"/>
  <c r="G41" i="58"/>
  <c r="H41" i="58" s="1"/>
  <c r="I41" i="58"/>
  <c r="J41" i="58" s="1"/>
  <c r="G42" i="58"/>
  <c r="H42" i="58" s="1"/>
  <c r="I42" i="58"/>
  <c r="J42" i="58" s="1"/>
  <c r="G43" i="58"/>
  <c r="H43" i="58" s="1"/>
  <c r="I43" i="58"/>
  <c r="J43" i="58" s="1"/>
  <c r="G44" i="58"/>
  <c r="H44" i="58" s="1"/>
  <c r="I44" i="58"/>
  <c r="J44" i="58" s="1"/>
  <c r="G45" i="58"/>
  <c r="H45" i="58" s="1"/>
  <c r="I45" i="58"/>
  <c r="J45" i="58" s="1"/>
  <c r="I8" i="33"/>
  <c r="J8" i="33" s="1"/>
  <c r="G5" i="32"/>
  <c r="H5" i="30"/>
  <c r="I5" i="30" s="1"/>
  <c r="H5" i="39"/>
  <c r="I5" i="39" s="1"/>
  <c r="J30" i="54"/>
  <c r="K30" i="54" s="1"/>
  <c r="H30" i="54"/>
  <c r="I30" i="54" s="1"/>
  <c r="I29" i="32"/>
  <c r="K29" i="32" s="1"/>
  <c r="I38" i="32"/>
  <c r="I8" i="32"/>
  <c r="K8" i="32" s="1"/>
  <c r="I47" i="32"/>
  <c r="K47" i="32" s="1"/>
  <c r="I9" i="32"/>
  <c r="K9" i="32" s="1"/>
  <c r="I48" i="32"/>
  <c r="K48" i="32" s="1"/>
  <c r="I10" i="32"/>
  <c r="K10" i="32" s="1"/>
  <c r="I49" i="32"/>
  <c r="K49" i="32" s="1"/>
  <c r="I12" i="32"/>
  <c r="K12" i="32" s="1"/>
  <c r="I50" i="32"/>
  <c r="K50" i="32" s="1"/>
  <c r="I52" i="32"/>
  <c r="K52" i="32" s="1"/>
  <c r="I14" i="32"/>
  <c r="K14" i="32" s="1"/>
  <c r="I15" i="32"/>
  <c r="K15" i="32" s="1"/>
  <c r="I16" i="32"/>
  <c r="K16" i="32" s="1"/>
  <c r="I17" i="32"/>
  <c r="K17" i="32" s="1"/>
  <c r="I11" i="32"/>
  <c r="K11" i="32" s="1"/>
  <c r="I53" i="32"/>
  <c r="K53" i="32" s="1"/>
  <c r="I54" i="32"/>
  <c r="K54" i="32" s="1"/>
  <c r="I55" i="32"/>
  <c r="K55" i="32" s="1"/>
  <c r="I18" i="32"/>
  <c r="K18" i="32" s="1"/>
  <c r="I19" i="32"/>
  <c r="K19" i="32" s="1"/>
  <c r="I56" i="32"/>
  <c r="K56" i="32" s="1"/>
  <c r="I21" i="32"/>
  <c r="K21" i="32" s="1"/>
  <c r="I22" i="32"/>
  <c r="K22" i="32" s="1"/>
  <c r="I23" i="32"/>
  <c r="K23" i="32" s="1"/>
  <c r="I24" i="32"/>
  <c r="K24" i="32" s="1"/>
  <c r="I25" i="32"/>
  <c r="K25" i="32" s="1"/>
  <c r="I26" i="32"/>
  <c r="K26" i="32" s="1"/>
  <c r="I27" i="32"/>
  <c r="K27" i="32" s="1"/>
  <c r="I28" i="32"/>
  <c r="K28" i="32" s="1"/>
  <c r="I30" i="32"/>
  <c r="K30" i="32" s="1"/>
  <c r="I31" i="32"/>
  <c r="K31" i="32" s="1"/>
  <c r="I32" i="32"/>
  <c r="K32" i="32" s="1"/>
  <c r="I33" i="32"/>
  <c r="K33" i="32" s="1"/>
  <c r="I34" i="32"/>
  <c r="K34" i="32" s="1"/>
  <c r="I35" i="32"/>
  <c r="K35" i="32" s="1"/>
  <c r="I36" i="32"/>
  <c r="K36" i="32" s="1"/>
  <c r="I37" i="32"/>
  <c r="K37" i="32" s="1"/>
  <c r="I39" i="32"/>
  <c r="K39" i="32" s="1"/>
  <c r="I40" i="32"/>
  <c r="K40" i="32" s="1"/>
  <c r="I41" i="32"/>
  <c r="K41" i="32" s="1"/>
  <c r="I42" i="32"/>
  <c r="K42" i="32" s="1"/>
  <c r="I43" i="32"/>
  <c r="K43" i="32" s="1"/>
  <c r="I44" i="32"/>
  <c r="K44" i="32" s="1"/>
  <c r="I45" i="32"/>
  <c r="K45" i="32" s="1"/>
  <c r="I5" i="32"/>
  <c r="K5" i="32" s="1"/>
  <c r="G8" i="32"/>
  <c r="J8" i="30"/>
  <c r="K8" i="30" s="1"/>
  <c r="H8" i="30"/>
  <c r="I8" i="30" s="1"/>
  <c r="H30" i="40"/>
  <c r="K30" i="40"/>
  <c r="J30" i="39"/>
  <c r="I30" i="33"/>
  <c r="J30" i="33" s="1"/>
  <c r="G30" i="33"/>
  <c r="H30" i="33" s="1"/>
  <c r="G30" i="32"/>
  <c r="H30" i="32" s="1"/>
  <c r="J30" i="30"/>
  <c r="K30" i="30" s="1"/>
  <c r="H30" i="30"/>
  <c r="I30" i="30" s="1"/>
  <c r="J29" i="39"/>
  <c r="E38" i="40"/>
  <c r="H31" i="39"/>
  <c r="I31" i="39" s="1"/>
  <c r="J38" i="39"/>
  <c r="K38" i="39" s="1"/>
  <c r="H29" i="39"/>
  <c r="K51" i="38"/>
  <c r="K29" i="38"/>
  <c r="K38" i="38"/>
  <c r="I20" i="33"/>
  <c r="J20" i="33" s="1"/>
  <c r="G29" i="33"/>
  <c r="H29" i="33" s="1"/>
  <c r="H29" i="31"/>
  <c r="J51" i="30"/>
  <c r="K51" i="30" s="1"/>
  <c r="H31" i="30"/>
  <c r="I31" i="30" s="1"/>
  <c r="H38" i="54"/>
  <c r="I38" i="54" s="1"/>
  <c r="J29" i="54"/>
  <c r="K29" i="54" s="1"/>
  <c r="J27" i="54"/>
  <c r="K27" i="54" s="1"/>
  <c r="H27" i="54"/>
  <c r="I27" i="54" s="1"/>
  <c r="J26" i="54"/>
  <c r="K26" i="54" s="1"/>
  <c r="H26" i="54"/>
  <c r="I26" i="54" s="1"/>
  <c r="J28" i="54"/>
  <c r="K28" i="54" s="1"/>
  <c r="H28" i="54"/>
  <c r="I28" i="54" s="1"/>
  <c r="J25" i="54"/>
  <c r="K25" i="54" s="1"/>
  <c r="H25" i="54"/>
  <c r="I25" i="54" s="1"/>
  <c r="J24" i="54"/>
  <c r="K24" i="54" s="1"/>
  <c r="H24" i="54"/>
  <c r="I24" i="54" s="1"/>
  <c r="J23" i="54"/>
  <c r="K23" i="54" s="1"/>
  <c r="H23" i="54"/>
  <c r="I23" i="54" s="1"/>
  <c r="J22" i="54"/>
  <c r="K22" i="54" s="1"/>
  <c r="H22" i="54"/>
  <c r="I22" i="54" s="1"/>
  <c r="J32" i="54"/>
  <c r="K32" i="54" s="1"/>
  <c r="H32" i="54"/>
  <c r="I32" i="54" s="1"/>
  <c r="J21" i="54"/>
  <c r="K21" i="54" s="1"/>
  <c r="H21" i="54"/>
  <c r="I21" i="54" s="1"/>
  <c r="J20" i="54"/>
  <c r="K20" i="54" s="1"/>
  <c r="J45" i="54"/>
  <c r="K45" i="54" s="1"/>
  <c r="H45" i="54"/>
  <c r="I45" i="54" s="1"/>
  <c r="J37" i="54"/>
  <c r="K37" i="54" s="1"/>
  <c r="H37" i="54"/>
  <c r="I37" i="54" s="1"/>
  <c r="J44" i="54"/>
  <c r="K44" i="54" s="1"/>
  <c r="H44" i="54"/>
  <c r="I44" i="54" s="1"/>
  <c r="J43" i="54"/>
  <c r="K43" i="54" s="1"/>
  <c r="H43" i="54"/>
  <c r="I43" i="54" s="1"/>
  <c r="J42" i="54"/>
  <c r="K42" i="54" s="1"/>
  <c r="H42" i="54"/>
  <c r="I42" i="54" s="1"/>
  <c r="J41" i="54"/>
  <c r="K41" i="54" s="1"/>
  <c r="H41" i="54"/>
  <c r="I41" i="54" s="1"/>
  <c r="J36" i="54"/>
  <c r="K36" i="54" s="1"/>
  <c r="H36" i="54"/>
  <c r="I36" i="54" s="1"/>
  <c r="J35" i="54"/>
  <c r="K35" i="54" s="1"/>
  <c r="H35" i="54"/>
  <c r="I35" i="54" s="1"/>
  <c r="J34" i="54"/>
  <c r="K34" i="54" s="1"/>
  <c r="H34" i="54"/>
  <c r="I34" i="54" s="1"/>
  <c r="J33" i="54"/>
  <c r="K33" i="54" s="1"/>
  <c r="H33" i="54"/>
  <c r="I33" i="54" s="1"/>
  <c r="J40" i="54"/>
  <c r="K40" i="54" s="1"/>
  <c r="H40" i="54"/>
  <c r="I40" i="54" s="1"/>
  <c r="J39" i="54"/>
  <c r="K39" i="54" s="1"/>
  <c r="H39" i="54"/>
  <c r="I39" i="54" s="1"/>
  <c r="J18" i="54"/>
  <c r="K18" i="54" s="1"/>
  <c r="H18" i="54"/>
  <c r="I18" i="54" s="1"/>
  <c r="J55" i="54"/>
  <c r="K55" i="54" s="1"/>
  <c r="H55" i="54"/>
  <c r="I55" i="54" s="1"/>
  <c r="J54" i="54"/>
  <c r="K54" i="54" s="1"/>
  <c r="H54" i="54"/>
  <c r="I54" i="54" s="1"/>
  <c r="J56" i="54"/>
  <c r="K56" i="54" s="1"/>
  <c r="H56" i="54"/>
  <c r="I56" i="54" s="1"/>
  <c r="J53" i="54"/>
  <c r="K53" i="54" s="1"/>
  <c r="H53" i="54"/>
  <c r="I53" i="54" s="1"/>
  <c r="J11" i="54"/>
  <c r="K11" i="54" s="1"/>
  <c r="H11" i="54"/>
  <c r="I11" i="54" s="1"/>
  <c r="J17" i="54"/>
  <c r="K17" i="54" s="1"/>
  <c r="H17" i="54"/>
  <c r="I17" i="54" s="1"/>
  <c r="J16" i="54"/>
  <c r="K16" i="54" s="1"/>
  <c r="H16" i="54"/>
  <c r="I16" i="54" s="1"/>
  <c r="J19" i="54"/>
  <c r="K19" i="54" s="1"/>
  <c r="H19" i="54"/>
  <c r="I19" i="54" s="1"/>
  <c r="J15" i="54"/>
  <c r="K15" i="54" s="1"/>
  <c r="H15" i="54"/>
  <c r="I15" i="54" s="1"/>
  <c r="J14" i="54"/>
  <c r="K14" i="54" s="1"/>
  <c r="H14" i="54"/>
  <c r="I14" i="54" s="1"/>
  <c r="J52" i="54"/>
  <c r="K52" i="54" s="1"/>
  <c r="H52" i="54"/>
  <c r="I52" i="54" s="1"/>
  <c r="J12" i="54"/>
  <c r="K12" i="54" s="1"/>
  <c r="H12" i="54"/>
  <c r="I12" i="54" s="1"/>
  <c r="J49" i="54"/>
  <c r="K49" i="54" s="1"/>
  <c r="H49" i="54"/>
  <c r="I49" i="54" s="1"/>
  <c r="J10" i="54"/>
  <c r="K10" i="54" s="1"/>
  <c r="H10" i="54"/>
  <c r="I10" i="54" s="1"/>
  <c r="J50" i="54"/>
  <c r="K50" i="54" s="1"/>
  <c r="H50" i="54"/>
  <c r="I50" i="54" s="1"/>
  <c r="J48" i="54"/>
  <c r="K48" i="54" s="1"/>
  <c r="H48" i="54"/>
  <c r="I48" i="54" s="1"/>
  <c r="J9" i="54"/>
  <c r="K9" i="54" s="1"/>
  <c r="H9" i="54"/>
  <c r="I9" i="54" s="1"/>
  <c r="J47" i="54"/>
  <c r="K47" i="54" s="1"/>
  <c r="H47" i="54"/>
  <c r="I47" i="54" s="1"/>
  <c r="J8" i="54"/>
  <c r="K8" i="54" s="1"/>
  <c r="H8" i="54"/>
  <c r="I8" i="54" s="1"/>
  <c r="J5" i="54"/>
  <c r="K5" i="54" s="1"/>
  <c r="H5" i="54"/>
  <c r="I5" i="54" s="1"/>
  <c r="H26" i="31"/>
  <c r="H25" i="31"/>
  <c r="H27" i="31"/>
  <c r="H24" i="31"/>
  <c r="H23" i="31"/>
  <c r="H22" i="31"/>
  <c r="H21" i="31"/>
  <c r="H31" i="31"/>
  <c r="H20" i="31"/>
  <c r="H44" i="31"/>
  <c r="H36" i="31"/>
  <c r="H43" i="31"/>
  <c r="H42" i="31"/>
  <c r="H41" i="31"/>
  <c r="H40" i="31"/>
  <c r="H35" i="31"/>
  <c r="H34" i="31"/>
  <c r="H33" i="31"/>
  <c r="H32" i="31"/>
  <c r="H39" i="31"/>
  <c r="H38" i="31"/>
  <c r="H17" i="31"/>
  <c r="H54" i="31"/>
  <c r="H53" i="31"/>
  <c r="H55" i="31"/>
  <c r="H52" i="31"/>
  <c r="H10" i="31"/>
  <c r="H16" i="31"/>
  <c r="H15" i="31"/>
  <c r="H18" i="31"/>
  <c r="H14" i="31"/>
  <c r="H13" i="31"/>
  <c r="H51" i="31"/>
  <c r="H11" i="31"/>
  <c r="H48" i="31"/>
  <c r="H9" i="31"/>
  <c r="H49" i="31"/>
  <c r="H47" i="31"/>
  <c r="H8" i="31"/>
  <c r="H46" i="31"/>
  <c r="H7" i="31"/>
  <c r="H5" i="31"/>
  <c r="H4" i="31"/>
  <c r="K29" i="40"/>
  <c r="E29" i="40"/>
  <c r="K27" i="40"/>
  <c r="H27" i="40"/>
  <c r="E27" i="40"/>
  <c r="K26" i="40"/>
  <c r="H26" i="40"/>
  <c r="E26" i="40"/>
  <c r="K28" i="40"/>
  <c r="H28" i="40"/>
  <c r="E28" i="40"/>
  <c r="K25" i="40"/>
  <c r="H25" i="40"/>
  <c r="E25" i="40"/>
  <c r="K24" i="40"/>
  <c r="H24" i="40"/>
  <c r="E24" i="40"/>
  <c r="K23" i="40"/>
  <c r="H23" i="40"/>
  <c r="E23" i="40"/>
  <c r="K22" i="40"/>
  <c r="H22" i="40"/>
  <c r="E22" i="40"/>
  <c r="K32" i="40"/>
  <c r="H32" i="40"/>
  <c r="E32" i="40"/>
  <c r="K21" i="40"/>
  <c r="H21" i="40"/>
  <c r="E21" i="40"/>
  <c r="K20" i="40"/>
  <c r="E20" i="40"/>
  <c r="K45" i="40"/>
  <c r="H45" i="40"/>
  <c r="E45" i="40"/>
  <c r="K37" i="40"/>
  <c r="H37" i="40"/>
  <c r="E37" i="40"/>
  <c r="K44" i="40"/>
  <c r="H44" i="40"/>
  <c r="E44" i="40"/>
  <c r="K43" i="40"/>
  <c r="H43" i="40"/>
  <c r="E43" i="40"/>
  <c r="K42" i="40"/>
  <c r="H42" i="40"/>
  <c r="E42" i="40"/>
  <c r="K41" i="40"/>
  <c r="H41" i="40"/>
  <c r="E41" i="40"/>
  <c r="K36" i="40"/>
  <c r="H36" i="40"/>
  <c r="E36" i="40"/>
  <c r="K35" i="40"/>
  <c r="H35" i="40"/>
  <c r="E35" i="40"/>
  <c r="K34" i="40"/>
  <c r="H34" i="40"/>
  <c r="E34" i="40"/>
  <c r="K33" i="40"/>
  <c r="H33" i="40"/>
  <c r="E33" i="40"/>
  <c r="K40" i="40"/>
  <c r="H40" i="40"/>
  <c r="E40" i="40"/>
  <c r="K39" i="40"/>
  <c r="H39" i="40"/>
  <c r="E39" i="40"/>
  <c r="H31" i="40"/>
  <c r="K18" i="40"/>
  <c r="H18" i="40"/>
  <c r="E18" i="40"/>
  <c r="K55" i="40"/>
  <c r="H55" i="40"/>
  <c r="E55" i="40"/>
  <c r="K54" i="40"/>
  <c r="H54" i="40"/>
  <c r="E54" i="40"/>
  <c r="K56" i="40"/>
  <c r="H56" i="40"/>
  <c r="E56" i="40"/>
  <c r="K53" i="40"/>
  <c r="H53" i="40"/>
  <c r="E53" i="40"/>
  <c r="K11" i="40"/>
  <c r="H11" i="40"/>
  <c r="E11" i="40"/>
  <c r="K17" i="40"/>
  <c r="H17" i="40"/>
  <c r="E17" i="40"/>
  <c r="K16" i="40"/>
  <c r="H16" i="40"/>
  <c r="E16" i="40"/>
  <c r="K19" i="40"/>
  <c r="H19" i="40"/>
  <c r="E19" i="40"/>
  <c r="K15" i="40"/>
  <c r="H15" i="40"/>
  <c r="E15" i="40"/>
  <c r="K14" i="40"/>
  <c r="H14" i="40"/>
  <c r="E14" i="40"/>
  <c r="K52" i="40"/>
  <c r="H52" i="40"/>
  <c r="E52" i="40"/>
  <c r="K51" i="40"/>
  <c r="E51" i="40"/>
  <c r="K12" i="40"/>
  <c r="H12" i="40"/>
  <c r="E12" i="40"/>
  <c r="K49" i="40"/>
  <c r="H49" i="40"/>
  <c r="E49" i="40"/>
  <c r="K10" i="40"/>
  <c r="H10" i="40"/>
  <c r="E10" i="40"/>
  <c r="K50" i="40"/>
  <c r="H50" i="40"/>
  <c r="E50" i="40"/>
  <c r="K48" i="40"/>
  <c r="H48" i="40"/>
  <c r="E48" i="40"/>
  <c r="K9" i="40"/>
  <c r="H9" i="40"/>
  <c r="E9" i="40"/>
  <c r="K47" i="40"/>
  <c r="H47" i="40"/>
  <c r="E47" i="40"/>
  <c r="K8" i="40"/>
  <c r="H8" i="40"/>
  <c r="E8" i="40"/>
  <c r="K5" i="40"/>
  <c r="H5" i="40"/>
  <c r="E5" i="40"/>
  <c r="I33" i="39"/>
  <c r="J27" i="39"/>
  <c r="K27" i="39" s="1"/>
  <c r="I27" i="39"/>
  <c r="J26" i="39"/>
  <c r="K26" i="39" s="1"/>
  <c r="I26" i="39"/>
  <c r="J28" i="39"/>
  <c r="J25" i="39"/>
  <c r="K25" i="39" s="1"/>
  <c r="I25" i="39"/>
  <c r="J24" i="39"/>
  <c r="K24" i="39" s="1"/>
  <c r="I24" i="39"/>
  <c r="J23" i="39"/>
  <c r="K23" i="39" s="1"/>
  <c r="I23" i="39"/>
  <c r="J22" i="39"/>
  <c r="K22" i="39" s="1"/>
  <c r="I22" i="39"/>
  <c r="J32" i="39"/>
  <c r="K32" i="39" s="1"/>
  <c r="I32" i="39"/>
  <c r="J21" i="39"/>
  <c r="K21" i="39" s="1"/>
  <c r="I21" i="39"/>
  <c r="J20" i="39"/>
  <c r="K20" i="39" s="1"/>
  <c r="J45" i="39"/>
  <c r="K45" i="39" s="1"/>
  <c r="I45" i="39"/>
  <c r="J37" i="39"/>
  <c r="K37" i="39" s="1"/>
  <c r="I37" i="39"/>
  <c r="J44" i="39"/>
  <c r="K44" i="39" s="1"/>
  <c r="I44" i="39"/>
  <c r="J43" i="39"/>
  <c r="K43" i="39" s="1"/>
  <c r="I43" i="39"/>
  <c r="J42" i="39"/>
  <c r="K42" i="39" s="1"/>
  <c r="I42" i="39"/>
  <c r="J41" i="39"/>
  <c r="K41" i="39" s="1"/>
  <c r="I41" i="39"/>
  <c r="J36" i="39"/>
  <c r="K36" i="39" s="1"/>
  <c r="I36" i="39"/>
  <c r="J35" i="39"/>
  <c r="K35" i="39" s="1"/>
  <c r="I35" i="39"/>
  <c r="J34" i="39"/>
  <c r="K34" i="39" s="1"/>
  <c r="I34" i="39"/>
  <c r="J33" i="39"/>
  <c r="K33" i="39" s="1"/>
  <c r="J40" i="39"/>
  <c r="K40" i="39" s="1"/>
  <c r="I40" i="39"/>
  <c r="J39" i="39"/>
  <c r="K39" i="39" s="1"/>
  <c r="I39" i="39"/>
  <c r="J31" i="39"/>
  <c r="K31" i="39" s="1"/>
  <c r="J18" i="39"/>
  <c r="K18" i="39" s="1"/>
  <c r="I18" i="39"/>
  <c r="J55" i="39"/>
  <c r="K55" i="39" s="1"/>
  <c r="I55" i="39"/>
  <c r="J54" i="39"/>
  <c r="K54" i="39" s="1"/>
  <c r="I54" i="39"/>
  <c r="J56" i="39"/>
  <c r="J53" i="39"/>
  <c r="K53" i="39" s="1"/>
  <c r="I53" i="39"/>
  <c r="J11" i="39"/>
  <c r="K11" i="39" s="1"/>
  <c r="I11" i="39"/>
  <c r="J17" i="39"/>
  <c r="K17" i="39" s="1"/>
  <c r="I17" i="39"/>
  <c r="J16" i="39"/>
  <c r="K16" i="39" s="1"/>
  <c r="I16" i="39"/>
  <c r="J19" i="39"/>
  <c r="J15" i="39"/>
  <c r="K15" i="39" s="1"/>
  <c r="I15" i="39"/>
  <c r="J14" i="39"/>
  <c r="K14" i="39" s="1"/>
  <c r="I14" i="39"/>
  <c r="J52" i="39"/>
  <c r="K52" i="39" s="1"/>
  <c r="I52" i="39"/>
  <c r="J12" i="39"/>
  <c r="K12" i="39" s="1"/>
  <c r="I12" i="39"/>
  <c r="J49" i="39"/>
  <c r="K49" i="39" s="1"/>
  <c r="I49" i="39"/>
  <c r="J10" i="39"/>
  <c r="K10" i="39" s="1"/>
  <c r="I10" i="39"/>
  <c r="J48" i="39"/>
  <c r="K48" i="39" s="1"/>
  <c r="I48" i="39"/>
  <c r="J9" i="39"/>
  <c r="K9" i="39" s="1"/>
  <c r="I9" i="39"/>
  <c r="J47" i="39"/>
  <c r="K47" i="39" s="1"/>
  <c r="I47" i="39"/>
  <c r="J8" i="39"/>
  <c r="K8" i="39" s="1"/>
  <c r="I8" i="39"/>
  <c r="J5" i="39"/>
  <c r="K5" i="39" s="1"/>
  <c r="K5" i="38"/>
  <c r="H5" i="38"/>
  <c r="E5" i="38"/>
  <c r="G32" i="33"/>
  <c r="H32" i="33" s="1"/>
  <c r="I32" i="33"/>
  <c r="J32" i="33" s="1"/>
  <c r="G22" i="33"/>
  <c r="H22" i="33" s="1"/>
  <c r="I22" i="33"/>
  <c r="J22" i="33" s="1"/>
  <c r="G23" i="33"/>
  <c r="H23" i="33" s="1"/>
  <c r="I23" i="33"/>
  <c r="J23" i="33" s="1"/>
  <c r="G24" i="33"/>
  <c r="H24" i="33" s="1"/>
  <c r="I24" i="33"/>
  <c r="J24" i="33" s="1"/>
  <c r="G25" i="33"/>
  <c r="H25" i="33" s="1"/>
  <c r="I25" i="33"/>
  <c r="J25" i="33" s="1"/>
  <c r="G28" i="33"/>
  <c r="H28" i="33" s="1"/>
  <c r="I28" i="33"/>
  <c r="J28" i="33" s="1"/>
  <c r="G26" i="33"/>
  <c r="H26" i="33" s="1"/>
  <c r="I26" i="33"/>
  <c r="J26" i="33" s="1"/>
  <c r="G27" i="33"/>
  <c r="H27" i="33" s="1"/>
  <c r="I27" i="33"/>
  <c r="J27" i="33" s="1"/>
  <c r="I21" i="33"/>
  <c r="J21" i="33" s="1"/>
  <c r="G21" i="33"/>
  <c r="H21" i="33" s="1"/>
  <c r="I29" i="33"/>
  <c r="J29" i="33" s="1"/>
  <c r="G40" i="33"/>
  <c r="H40" i="33" s="1"/>
  <c r="I40" i="33"/>
  <c r="J40" i="33" s="1"/>
  <c r="G33" i="33"/>
  <c r="H33" i="33" s="1"/>
  <c r="I33" i="33"/>
  <c r="J33" i="33" s="1"/>
  <c r="G34" i="33"/>
  <c r="H34" i="33" s="1"/>
  <c r="I34" i="33"/>
  <c r="J34" i="33" s="1"/>
  <c r="G35" i="33"/>
  <c r="H35" i="33" s="1"/>
  <c r="I35" i="33"/>
  <c r="J35" i="33" s="1"/>
  <c r="G36" i="33"/>
  <c r="H36" i="33" s="1"/>
  <c r="I36" i="33"/>
  <c r="J36" i="33" s="1"/>
  <c r="G41" i="33"/>
  <c r="H41" i="33" s="1"/>
  <c r="I41" i="33"/>
  <c r="J41" i="33" s="1"/>
  <c r="G42" i="33"/>
  <c r="H42" i="33" s="1"/>
  <c r="I42" i="33"/>
  <c r="J42" i="33" s="1"/>
  <c r="G43" i="33"/>
  <c r="H43" i="33" s="1"/>
  <c r="I43" i="33"/>
  <c r="J43" i="33" s="1"/>
  <c r="G44" i="33"/>
  <c r="H44" i="33" s="1"/>
  <c r="I44" i="33"/>
  <c r="J44" i="33" s="1"/>
  <c r="G37" i="33"/>
  <c r="H37" i="33" s="1"/>
  <c r="I37" i="33"/>
  <c r="J37" i="33" s="1"/>
  <c r="G45" i="33"/>
  <c r="H45" i="33" s="1"/>
  <c r="I45" i="33"/>
  <c r="J45" i="33" s="1"/>
  <c r="I39" i="33"/>
  <c r="J39" i="33" s="1"/>
  <c r="G39" i="33"/>
  <c r="H39" i="33" s="1"/>
  <c r="G14" i="33"/>
  <c r="H14" i="33" s="1"/>
  <c r="I14" i="33"/>
  <c r="J14" i="33" s="1"/>
  <c r="G15" i="33"/>
  <c r="H15" i="33" s="1"/>
  <c r="I15" i="33"/>
  <c r="J15" i="33" s="1"/>
  <c r="G19" i="33"/>
  <c r="H19" i="33" s="1"/>
  <c r="I19" i="33"/>
  <c r="J19" i="33" s="1"/>
  <c r="G16" i="33"/>
  <c r="H16" i="33" s="1"/>
  <c r="I16" i="33"/>
  <c r="J16" i="33" s="1"/>
  <c r="G17" i="33"/>
  <c r="H17" i="33" s="1"/>
  <c r="I17" i="33"/>
  <c r="J17" i="33" s="1"/>
  <c r="G11" i="33"/>
  <c r="H11" i="33" s="1"/>
  <c r="I11" i="33"/>
  <c r="J11" i="33" s="1"/>
  <c r="G53" i="33"/>
  <c r="H53" i="33" s="1"/>
  <c r="I53" i="33"/>
  <c r="J53" i="33" s="1"/>
  <c r="G56" i="33"/>
  <c r="H56" i="33" s="1"/>
  <c r="I56" i="33"/>
  <c r="J56" i="33" s="1"/>
  <c r="G54" i="33"/>
  <c r="H54" i="33" s="1"/>
  <c r="I54" i="33"/>
  <c r="J54" i="33" s="1"/>
  <c r="G55" i="33"/>
  <c r="H55" i="33" s="1"/>
  <c r="I55" i="33"/>
  <c r="J55" i="33" s="1"/>
  <c r="G18" i="33"/>
  <c r="H18" i="33" s="1"/>
  <c r="I18" i="33"/>
  <c r="J18" i="33" s="1"/>
  <c r="I52" i="33"/>
  <c r="J52" i="33" s="1"/>
  <c r="G52" i="33"/>
  <c r="H52" i="33" s="1"/>
  <c r="I51" i="33"/>
  <c r="J51" i="33" s="1"/>
  <c r="G51" i="33"/>
  <c r="H51" i="33" s="1"/>
  <c r="G47" i="33"/>
  <c r="H47" i="33" s="1"/>
  <c r="I47" i="33"/>
  <c r="J47" i="33" s="1"/>
  <c r="G9" i="33"/>
  <c r="H9" i="33" s="1"/>
  <c r="I9" i="33"/>
  <c r="J9" i="33" s="1"/>
  <c r="G48" i="33"/>
  <c r="H48" i="33" s="1"/>
  <c r="I48" i="33"/>
  <c r="J48" i="33" s="1"/>
  <c r="G50" i="33"/>
  <c r="H50" i="33" s="1"/>
  <c r="I50" i="33"/>
  <c r="J50" i="33" s="1"/>
  <c r="G10" i="33"/>
  <c r="H10" i="33" s="1"/>
  <c r="I10" i="33"/>
  <c r="J10" i="33" s="1"/>
  <c r="G49" i="33"/>
  <c r="H49" i="33" s="1"/>
  <c r="I49" i="33"/>
  <c r="J49" i="33" s="1"/>
  <c r="G12" i="33"/>
  <c r="H12" i="33" s="1"/>
  <c r="I12" i="33"/>
  <c r="J12" i="33" s="1"/>
  <c r="G8" i="33"/>
  <c r="J5" i="33"/>
  <c r="G5" i="33"/>
  <c r="H5" i="33" s="1"/>
  <c r="G32" i="32"/>
  <c r="H32" i="32" s="1"/>
  <c r="J32" i="32"/>
  <c r="G22" i="32"/>
  <c r="H22" i="32" s="1"/>
  <c r="J22" i="32"/>
  <c r="G23" i="32"/>
  <c r="H23" i="32" s="1"/>
  <c r="G24" i="32"/>
  <c r="H24" i="32" s="1"/>
  <c r="G25" i="32"/>
  <c r="H25" i="32" s="1"/>
  <c r="G28" i="32"/>
  <c r="H28" i="32" s="1"/>
  <c r="J28" i="32"/>
  <c r="G26" i="32"/>
  <c r="H26" i="32" s="1"/>
  <c r="J26" i="32"/>
  <c r="G27" i="32"/>
  <c r="H27" i="32" s="1"/>
  <c r="J21" i="32"/>
  <c r="G21" i="32"/>
  <c r="H21" i="32" s="1"/>
  <c r="G40" i="32"/>
  <c r="H40" i="32" s="1"/>
  <c r="J40" i="32"/>
  <c r="G33" i="32"/>
  <c r="H33" i="32" s="1"/>
  <c r="J33" i="32"/>
  <c r="G34" i="32"/>
  <c r="H34" i="32" s="1"/>
  <c r="J34" i="32"/>
  <c r="G35" i="32"/>
  <c r="H35" i="32" s="1"/>
  <c r="J35" i="32"/>
  <c r="G36" i="32"/>
  <c r="H36" i="32" s="1"/>
  <c r="J36" i="32"/>
  <c r="G41" i="32"/>
  <c r="H41" i="32" s="1"/>
  <c r="J41" i="32"/>
  <c r="G42" i="32"/>
  <c r="H42" i="32" s="1"/>
  <c r="J42" i="32"/>
  <c r="G43" i="32"/>
  <c r="H43" i="32" s="1"/>
  <c r="J43" i="32"/>
  <c r="G44" i="32"/>
  <c r="H44" i="32" s="1"/>
  <c r="J44" i="32"/>
  <c r="G37" i="32"/>
  <c r="H37" i="32" s="1"/>
  <c r="J37" i="32"/>
  <c r="G45" i="32"/>
  <c r="H45" i="32" s="1"/>
  <c r="J45" i="32"/>
  <c r="J39" i="32"/>
  <c r="G39" i="32"/>
  <c r="H39" i="32" s="1"/>
  <c r="G14" i="32"/>
  <c r="H14" i="32" s="1"/>
  <c r="J14" i="32"/>
  <c r="G15" i="32"/>
  <c r="H15" i="32" s="1"/>
  <c r="J15" i="32"/>
  <c r="G19" i="32"/>
  <c r="H19" i="32" s="1"/>
  <c r="J19" i="32"/>
  <c r="G16" i="32"/>
  <c r="H16" i="32" s="1"/>
  <c r="J16" i="32"/>
  <c r="G17" i="32"/>
  <c r="H17" i="32" s="1"/>
  <c r="J17" i="32"/>
  <c r="G11" i="32"/>
  <c r="H11" i="32" s="1"/>
  <c r="J11" i="32"/>
  <c r="G53" i="32"/>
  <c r="H53" i="32" s="1"/>
  <c r="J53" i="32"/>
  <c r="G56" i="32"/>
  <c r="H56" i="32" s="1"/>
  <c r="J56" i="32"/>
  <c r="G54" i="32"/>
  <c r="H54" i="32" s="1"/>
  <c r="J54" i="32"/>
  <c r="G55" i="32"/>
  <c r="H55" i="32" s="1"/>
  <c r="J55" i="32"/>
  <c r="G18" i="32"/>
  <c r="H18" i="32" s="1"/>
  <c r="J18" i="32"/>
  <c r="J52" i="32"/>
  <c r="G52" i="32"/>
  <c r="H52" i="32" s="1"/>
  <c r="G47" i="32"/>
  <c r="H47" i="32" s="1"/>
  <c r="J47" i="32"/>
  <c r="G9" i="32"/>
  <c r="H9" i="32" s="1"/>
  <c r="J9" i="32"/>
  <c r="G48" i="32"/>
  <c r="H48" i="32" s="1"/>
  <c r="J48" i="32"/>
  <c r="G50" i="32"/>
  <c r="H50" i="32" s="1"/>
  <c r="J50" i="32"/>
  <c r="G10" i="32"/>
  <c r="H10" i="32" s="1"/>
  <c r="J10" i="32"/>
  <c r="G49" i="32"/>
  <c r="H49" i="32" s="1"/>
  <c r="J49" i="32"/>
  <c r="G12" i="32"/>
  <c r="H12" i="32" s="1"/>
  <c r="J12" i="32"/>
  <c r="J8" i="32"/>
  <c r="J5" i="32"/>
  <c r="H5" i="32"/>
  <c r="G29" i="32"/>
  <c r="H29" i="32" s="1"/>
  <c r="G51" i="32"/>
  <c r="H51" i="32" s="1"/>
  <c r="I32" i="30"/>
  <c r="J32" i="30"/>
  <c r="K32" i="30" s="1"/>
  <c r="I22" i="30"/>
  <c r="J22" i="30"/>
  <c r="K22" i="30" s="1"/>
  <c r="I23" i="30"/>
  <c r="J23" i="30"/>
  <c r="K23" i="30" s="1"/>
  <c r="I24" i="30"/>
  <c r="J24" i="30"/>
  <c r="K24" i="30" s="1"/>
  <c r="I25" i="30"/>
  <c r="J25" i="30"/>
  <c r="K25" i="30" s="1"/>
  <c r="I28" i="30"/>
  <c r="J28" i="30"/>
  <c r="K28" i="30" s="1"/>
  <c r="I26" i="30"/>
  <c r="J26" i="30"/>
  <c r="K26" i="30" s="1"/>
  <c r="I27" i="30"/>
  <c r="J27" i="30"/>
  <c r="K27" i="30" s="1"/>
  <c r="J21" i="30"/>
  <c r="K21" i="30" s="1"/>
  <c r="I21" i="30"/>
  <c r="I40" i="30"/>
  <c r="J40" i="30"/>
  <c r="K40" i="30" s="1"/>
  <c r="I33" i="30"/>
  <c r="J33" i="30"/>
  <c r="K33" i="30" s="1"/>
  <c r="I34" i="30"/>
  <c r="J34" i="30"/>
  <c r="K34" i="30" s="1"/>
  <c r="I35" i="30"/>
  <c r="J35" i="30"/>
  <c r="K35" i="30" s="1"/>
  <c r="I36" i="30"/>
  <c r="J36" i="30"/>
  <c r="K36" i="30" s="1"/>
  <c r="I41" i="30"/>
  <c r="J41" i="30"/>
  <c r="K41" i="30" s="1"/>
  <c r="I42" i="30"/>
  <c r="J42" i="30"/>
  <c r="K42" i="30" s="1"/>
  <c r="I43" i="30"/>
  <c r="J43" i="30"/>
  <c r="K43" i="30" s="1"/>
  <c r="I44" i="30"/>
  <c r="J44" i="30"/>
  <c r="K44" i="30" s="1"/>
  <c r="I37" i="30"/>
  <c r="J37" i="30"/>
  <c r="K37" i="30" s="1"/>
  <c r="I45" i="30"/>
  <c r="J45" i="30"/>
  <c r="K45" i="30" s="1"/>
  <c r="J39" i="30"/>
  <c r="K39" i="30" s="1"/>
  <c r="I39" i="30"/>
  <c r="I14" i="30"/>
  <c r="J14" i="30"/>
  <c r="K14" i="30" s="1"/>
  <c r="I15" i="30"/>
  <c r="J15" i="30"/>
  <c r="K15" i="30" s="1"/>
  <c r="I19" i="30"/>
  <c r="J19" i="30"/>
  <c r="K19" i="30" s="1"/>
  <c r="I16" i="30"/>
  <c r="J16" i="30"/>
  <c r="K16" i="30" s="1"/>
  <c r="I17" i="30"/>
  <c r="J17" i="30"/>
  <c r="K17" i="30" s="1"/>
  <c r="I11" i="30"/>
  <c r="J11" i="30"/>
  <c r="K11" i="30" s="1"/>
  <c r="I53" i="30"/>
  <c r="J53" i="30"/>
  <c r="K53" i="30" s="1"/>
  <c r="I56" i="30"/>
  <c r="J56" i="30"/>
  <c r="K56" i="30" s="1"/>
  <c r="I54" i="30"/>
  <c r="J54" i="30"/>
  <c r="K54" i="30" s="1"/>
  <c r="I55" i="30"/>
  <c r="J55" i="30"/>
  <c r="K55" i="30" s="1"/>
  <c r="I18" i="30"/>
  <c r="J18" i="30"/>
  <c r="K18" i="30" s="1"/>
  <c r="J52" i="30"/>
  <c r="K52" i="30" s="1"/>
  <c r="I52" i="30"/>
  <c r="H47" i="30"/>
  <c r="I47" i="30" s="1"/>
  <c r="J47" i="30"/>
  <c r="K47" i="30" s="1"/>
  <c r="H9" i="30"/>
  <c r="I9" i="30" s="1"/>
  <c r="J9" i="30"/>
  <c r="K9" i="30" s="1"/>
  <c r="H48" i="30"/>
  <c r="I48" i="30" s="1"/>
  <c r="J48" i="30"/>
  <c r="K48" i="30" s="1"/>
  <c r="H50" i="30"/>
  <c r="I50" i="30" s="1"/>
  <c r="J50" i="30"/>
  <c r="K50" i="30" s="1"/>
  <c r="H10" i="30"/>
  <c r="I10" i="30" s="1"/>
  <c r="J10" i="30"/>
  <c r="K10" i="30" s="1"/>
  <c r="H49" i="30"/>
  <c r="I49" i="30" s="1"/>
  <c r="J49" i="30"/>
  <c r="K49" i="30" s="1"/>
  <c r="H12" i="30"/>
  <c r="I12" i="30" s="1"/>
  <c r="J12" i="30"/>
  <c r="K12" i="30" s="1"/>
  <c r="J29" i="30"/>
  <c r="K29" i="30" s="1"/>
  <c r="H29" i="30"/>
  <c r="I29" i="30" s="1"/>
  <c r="J20" i="30"/>
  <c r="K20" i="30" s="1"/>
  <c r="H20" i="30"/>
  <c r="I20" i="30" s="1"/>
  <c r="J31" i="30"/>
  <c r="K31" i="30" s="1"/>
  <c r="J5" i="30"/>
  <c r="K5" i="30" s="1"/>
  <c r="J31" i="32"/>
  <c r="G31" i="32"/>
  <c r="H31" i="32" s="1"/>
  <c r="G38" i="32"/>
  <c r="H38" i="32" s="1"/>
  <c r="G20" i="33"/>
  <c r="H20" i="33" s="1"/>
  <c r="I31" i="33"/>
  <c r="J31" i="33" s="1"/>
  <c r="G31" i="33"/>
  <c r="H31" i="33" s="1"/>
  <c r="I38" i="33"/>
  <c r="J38" i="33" s="1"/>
  <c r="G38" i="33"/>
  <c r="H38" i="33" s="1"/>
  <c r="H20" i="54"/>
  <c r="I20" i="54" s="1"/>
  <c r="H51" i="40"/>
  <c r="J38" i="54"/>
  <c r="K38" i="54" s="1"/>
  <c r="H29" i="54"/>
  <c r="I29" i="54" s="1"/>
  <c r="J51" i="54"/>
  <c r="K51" i="54" s="1"/>
  <c r="J51" i="39"/>
  <c r="K51" i="39" s="1"/>
  <c r="H51" i="39" l="1"/>
  <c r="I51" i="39" s="1"/>
  <c r="K31" i="38"/>
  <c r="G38" i="58"/>
  <c r="H38" i="58" s="1"/>
  <c r="F6" i="58"/>
  <c r="F6" i="33"/>
  <c r="I6" i="33" s="1"/>
  <c r="J6" i="33" s="1"/>
  <c r="K38" i="32"/>
  <c r="J38" i="32"/>
  <c r="I6" i="40"/>
  <c r="J6" i="40"/>
  <c r="H20" i="39"/>
  <c r="I20" i="39" s="1"/>
  <c r="F6" i="39"/>
  <c r="H38" i="39"/>
  <c r="I38" i="39" s="1"/>
  <c r="G6" i="39"/>
  <c r="J6" i="39" s="1"/>
  <c r="K6" i="39" s="1"/>
  <c r="K20" i="38"/>
  <c r="J6" i="38"/>
  <c r="H20" i="38"/>
  <c r="H31" i="38"/>
  <c r="H38" i="38"/>
  <c r="H29" i="38"/>
  <c r="H51" i="38"/>
  <c r="I6" i="38"/>
  <c r="H8" i="58"/>
  <c r="I20" i="32"/>
  <c r="F6" i="32"/>
  <c r="H8" i="33"/>
  <c r="H8" i="32"/>
  <c r="H51" i="54"/>
  <c r="I51" i="54" s="1"/>
  <c r="H31" i="54"/>
  <c r="I31" i="54" s="1"/>
  <c r="F6" i="54"/>
  <c r="G6" i="54"/>
  <c r="J6" i="54" s="1"/>
  <c r="K6" i="54" s="1"/>
  <c r="J31" i="54"/>
  <c r="K31" i="54" s="1"/>
  <c r="J7" i="39"/>
  <c r="K7" i="39" s="1"/>
  <c r="H7" i="54"/>
  <c r="I7" i="54" s="1"/>
  <c r="H7" i="40"/>
  <c r="J7" i="54"/>
  <c r="K7" i="54" s="1"/>
  <c r="H7" i="30"/>
  <c r="I7" i="30" s="1"/>
  <c r="J7" i="30"/>
  <c r="K7" i="30" s="1"/>
  <c r="H7" i="32"/>
  <c r="H7" i="39"/>
  <c r="I7" i="39" s="1"/>
  <c r="J24" i="32"/>
  <c r="H20" i="40"/>
  <c r="K20" i="32"/>
  <c r="J20" i="32"/>
  <c r="G20" i="32"/>
  <c r="H20" i="32" s="1"/>
  <c r="J27" i="32"/>
  <c r="J25" i="32"/>
  <c r="J23" i="32"/>
  <c r="G20" i="58"/>
  <c r="H20" i="58" s="1"/>
  <c r="G51" i="58"/>
  <c r="H51" i="58" s="1"/>
  <c r="I51" i="32"/>
  <c r="K51" i="32" s="1"/>
  <c r="H38" i="40"/>
  <c r="H29" i="40"/>
  <c r="H6" i="40"/>
  <c r="K38" i="40"/>
  <c r="K31" i="40"/>
  <c r="E31" i="40"/>
  <c r="E6" i="40"/>
  <c r="I6" i="34"/>
  <c r="J6" i="34" s="1"/>
  <c r="I51" i="58"/>
  <c r="J51" i="58" s="1"/>
  <c r="I7" i="32"/>
  <c r="J29" i="32"/>
  <c r="H38" i="30"/>
  <c r="I38" i="30" s="1"/>
  <c r="J38" i="30"/>
  <c r="K38" i="30" s="1"/>
  <c r="H51" i="30"/>
  <c r="I51" i="30" s="1"/>
  <c r="K7" i="40" l="1"/>
  <c r="K6" i="40"/>
  <c r="H6" i="38"/>
  <c r="K6" i="38"/>
  <c r="G6" i="33"/>
  <c r="H6" i="33" s="1"/>
  <c r="H6" i="39"/>
  <c r="I6" i="39" s="1"/>
  <c r="H6" i="54"/>
  <c r="I6" i="54" s="1"/>
  <c r="H6" i="30"/>
  <c r="I6" i="30" s="1"/>
  <c r="J51" i="32"/>
  <c r="G6" i="32"/>
  <c r="H6" i="32" s="1"/>
  <c r="J6" i="30"/>
  <c r="K6" i="30" s="1"/>
  <c r="G6" i="58"/>
  <c r="H6" i="58" s="1"/>
  <c r="I6" i="58"/>
  <c r="J6" i="58" s="1"/>
  <c r="I6" i="32"/>
  <c r="K6" i="32" s="1"/>
  <c r="K7" i="32"/>
  <c r="J7" i="32"/>
  <c r="J6" i="32" l="1"/>
</calcChain>
</file>

<file path=xl/sharedStrings.xml><?xml version="1.0" encoding="utf-8"?>
<sst xmlns="http://schemas.openxmlformats.org/spreadsheetml/2006/main" count="1346" uniqueCount="253">
  <si>
    <t>Załącznik Nr 4</t>
  </si>
  <si>
    <t>Załącznik Nr 5</t>
  </si>
  <si>
    <t>L.p.</t>
  </si>
  <si>
    <t xml:space="preserve"> Wyszczególnienie</t>
  </si>
  <si>
    <t>Województwo
mazowieckie</t>
  </si>
  <si>
    <t>ciechanowski</t>
  </si>
  <si>
    <t>mławski</t>
  </si>
  <si>
    <t>płoński</t>
  </si>
  <si>
    <t>makowski</t>
  </si>
  <si>
    <t>ostrołęcki</t>
  </si>
  <si>
    <t>m. Ostrołęka</t>
  </si>
  <si>
    <t>ostrowski</t>
  </si>
  <si>
    <t>przasnyski</t>
  </si>
  <si>
    <t>gostyniński</t>
  </si>
  <si>
    <t>płocki</t>
  </si>
  <si>
    <t>m. Płock</t>
  </si>
  <si>
    <t>sierpecki</t>
  </si>
  <si>
    <t>białobrzeski</t>
  </si>
  <si>
    <t>kozienicki</t>
  </si>
  <si>
    <t>lipski</t>
  </si>
  <si>
    <t>radomski</t>
  </si>
  <si>
    <t>szydłowiecki</t>
  </si>
  <si>
    <t>zwoleński</t>
  </si>
  <si>
    <t>siedlecki</t>
  </si>
  <si>
    <t>sokołowski</t>
  </si>
  <si>
    <t>garwoliński</t>
  </si>
  <si>
    <t>grodziski</t>
  </si>
  <si>
    <t>grójecki</t>
  </si>
  <si>
    <t>legionowski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</si>
  <si>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</si>
  <si>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</si>
  <si>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</si>
  <si>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</si>
  <si>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</si>
  <si>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</si>
  <si>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</si>
  <si>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</si>
  <si>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wołomiński</t>
  </si>
  <si>
    <t>wyszkowski</t>
  </si>
  <si>
    <t>żyrardowski</t>
  </si>
  <si>
    <t>Załącznik Nr 7</t>
  </si>
  <si>
    <t>podjęcia pracy</t>
  </si>
  <si>
    <t>Załącznik Nr 9</t>
  </si>
  <si>
    <t>odpływ</t>
  </si>
  <si>
    <t>niepotwierdzenie gotowości do pracy</t>
  </si>
  <si>
    <t>Lp.</t>
  </si>
  <si>
    <t xml:space="preserve">wyszczególnienie </t>
  </si>
  <si>
    <t xml:space="preserve"> udział
 kobiet 
w liczbie 
bezrob.
 ogółem w%</t>
  </si>
  <si>
    <t>Bezrobotni ogółem</t>
  </si>
  <si>
    <t>żuromiński</t>
  </si>
  <si>
    <t xml:space="preserve">radomski                      </t>
  </si>
  <si>
    <t>warszawski zach.</t>
  </si>
  <si>
    <t xml:space="preserve"> udział
 bezrob. 
zam. na wsi
w liczbie 
bezrob.
 ogółem w%</t>
  </si>
  <si>
    <t>w tym 
bezrobotni
 zamieszkali na wsi</t>
  </si>
  <si>
    <t>miński</t>
  </si>
  <si>
    <t>Załącznik Nr 2</t>
  </si>
  <si>
    <t>Załącznik Nr 6</t>
  </si>
  <si>
    <t>Załącznik Nr 8</t>
  </si>
  <si>
    <t>udział podjęć pracy 
w odpływie
w %</t>
  </si>
  <si>
    <t>25-34 
lata</t>
  </si>
  <si>
    <t>wyższym</t>
  </si>
  <si>
    <t>Lp</t>
  </si>
  <si>
    <t>Wyszczególnienie</t>
  </si>
  <si>
    <t>Województwo mazowieckie</t>
  </si>
  <si>
    <t xml:space="preserve"> ciechanowski</t>
  </si>
  <si>
    <t xml:space="preserve"> mławski</t>
  </si>
  <si>
    <t xml:space="preserve"> płoński</t>
  </si>
  <si>
    <t xml:space="preserve"> żuromiński</t>
  </si>
  <si>
    <t xml:space="preserve"> makowski</t>
  </si>
  <si>
    <t xml:space="preserve"> ostrołęcki </t>
  </si>
  <si>
    <t xml:space="preserve"> m. Ostrołęka</t>
  </si>
  <si>
    <t xml:space="preserve"> ostrowski</t>
  </si>
  <si>
    <t xml:space="preserve"> przasnyski</t>
  </si>
  <si>
    <t xml:space="preserve"> gostyniński</t>
  </si>
  <si>
    <t xml:space="preserve"> płocki </t>
  </si>
  <si>
    <t xml:space="preserve"> m. Płock</t>
  </si>
  <si>
    <t xml:space="preserve"> sierpecki</t>
  </si>
  <si>
    <t xml:space="preserve"> białobrzeski</t>
  </si>
  <si>
    <t xml:space="preserve"> kozienicki</t>
  </si>
  <si>
    <t xml:space="preserve"> lipski</t>
  </si>
  <si>
    <t>przysuski</t>
  </si>
  <si>
    <t xml:space="preserve"> radomski</t>
  </si>
  <si>
    <t>m. Radom</t>
  </si>
  <si>
    <t xml:space="preserve"> szydłowiecki</t>
  </si>
  <si>
    <t xml:space="preserve"> zwoleński</t>
  </si>
  <si>
    <t>łosicki</t>
  </si>
  <si>
    <t xml:space="preserve"> siedlecki </t>
  </si>
  <si>
    <t>m. Siedlce</t>
  </si>
  <si>
    <t xml:space="preserve"> sokołowski</t>
  </si>
  <si>
    <t xml:space="preserve"> garwoliński</t>
  </si>
  <si>
    <t xml:space="preserve"> grodziski</t>
  </si>
  <si>
    <t xml:space="preserve"> grójecki</t>
  </si>
  <si>
    <t xml:space="preserve"> legionowski</t>
  </si>
  <si>
    <t xml:space="preserve"> miński</t>
  </si>
  <si>
    <t xml:space="preserve"> nowodworski</t>
  </si>
  <si>
    <t xml:space="preserve"> otwocki</t>
  </si>
  <si>
    <t xml:space="preserve"> piaseczyński</t>
  </si>
  <si>
    <t xml:space="preserve"> pruszkowski</t>
  </si>
  <si>
    <t xml:space="preserve"> pułtuski</t>
  </si>
  <si>
    <t xml:space="preserve"> sochaczewski</t>
  </si>
  <si>
    <t xml:space="preserve"> warszawski zachodni</t>
  </si>
  <si>
    <t xml:space="preserve"> węgrowski</t>
  </si>
  <si>
    <t xml:space="preserve"> wołomiński</t>
  </si>
  <si>
    <t xml:space="preserve"> wyszkowski</t>
  </si>
  <si>
    <t xml:space="preserve"> żyrardowski</t>
  </si>
  <si>
    <t>wzrost / spadek</t>
  </si>
  <si>
    <t xml:space="preserve"> przysuski</t>
  </si>
  <si>
    <t xml:space="preserve"> m. Radom</t>
  </si>
  <si>
    <t xml:space="preserve"> łosicki</t>
  </si>
  <si>
    <t xml:space="preserve"> m. Siedlce</t>
  </si>
  <si>
    <t>POLSKA</t>
  </si>
  <si>
    <t>Załącznik Nr 3</t>
  </si>
  <si>
    <t>Załącznik Nr 20</t>
  </si>
  <si>
    <t xml:space="preserve"> </t>
  </si>
  <si>
    <t>Polska</t>
  </si>
  <si>
    <t>Województwo
 mazowieckie</t>
  </si>
  <si>
    <t>35-44 
lata</t>
  </si>
  <si>
    <t>Osoby 
w okresie do 12 miesięcy od dnia ukończenia nauki</t>
  </si>
  <si>
    <t>długotrwale bezrobotni</t>
  </si>
  <si>
    <t>w tym:</t>
  </si>
  <si>
    <t>Załącznik Nr 10</t>
  </si>
  <si>
    <t>% udział 
bezrob. 
niepełnospr.
 w liczbie 
bezrobot.
 ogółem</t>
  </si>
  <si>
    <t>% udział bezrob. 
w okresie do 12 miesięcy od ukończenia nauki
w liczbie bezrobot. 
ogółem</t>
  </si>
  <si>
    <t>% udział bezrobot. cudzo-
ziemców
w liczbie bezrobot. 
ogółem</t>
  </si>
  <si>
    <t>w tym bezrob. kobiety</t>
  </si>
  <si>
    <t>w stosunku 
do I półrocza
 2006 r. 
(w %)</t>
  </si>
  <si>
    <t>Podregion 28 
m. st. Warszawa</t>
  </si>
  <si>
    <t>m. st. Warszawa</t>
  </si>
  <si>
    <t>Podregion 28
m. st. Warszawa</t>
  </si>
  <si>
    <t>m. st Warszawa</t>
  </si>
  <si>
    <t>niepełnosprawni</t>
  </si>
  <si>
    <t>12-24 
m-ce</t>
  </si>
  <si>
    <t>do 1 
m-ca</t>
  </si>
  <si>
    <t>Załącznik Nr 12</t>
  </si>
  <si>
    <t>Załącznik Nr 11</t>
  </si>
  <si>
    <t>wzrost/spadek</t>
  </si>
  <si>
    <t>% udział bezrob. 
z prawem do 
zasiłku 
w liczbie 
bezrobot.
 ogółem</t>
  </si>
  <si>
    <t>Bezrbotni
 z prawem
do zasiłku</t>
  </si>
  <si>
    <t>Bezrobotni 
zwolnieni 
z przyczyn 
zakładu
 pracy</t>
  </si>
  <si>
    <t>Cudzoziemcy</t>
  </si>
  <si>
    <t>udział 
nie potwierdzenia 
gotowości 
do pracy 
w odpływie
w %</t>
  </si>
  <si>
    <t>Załącznik Nr 1</t>
  </si>
  <si>
    <t>czerwiec 
2014 r.</t>
  </si>
  <si>
    <t>czerwiec
2014 r.</t>
  </si>
  <si>
    <t>I półrocze 
2014 r.</t>
  </si>
  <si>
    <t>Załącznik Nr 13</t>
  </si>
  <si>
    <t>Załącznik Nr 14</t>
  </si>
  <si>
    <t>Załącznik Nr 16</t>
  </si>
  <si>
    <t>Załącznik Nr 18</t>
  </si>
  <si>
    <t>Załącznik Nr 19</t>
  </si>
  <si>
    <t>Bezrobotni będący w szczególnej sytuacji na rynku pracy</t>
  </si>
  <si>
    <t>do 30 roku życia</t>
  </si>
  <si>
    <t>% udział 
w ogólnej 
liczbie 
bezrobot-
nych</t>
  </si>
  <si>
    <t>powyżej 
50 roku 
życia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</si>
  <si>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</si>
  <si>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</si>
  <si>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</si>
  <si>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>czerwiec
2015 r.</t>
  </si>
  <si>
    <t>I półrocze 
2015 r.</t>
  </si>
  <si>
    <t>czerwiec 
2015 r.</t>
  </si>
  <si>
    <t>Podregion 25
ciechanowski</t>
  </si>
  <si>
    <t>Podregion 26
ostrołęcki</t>
  </si>
  <si>
    <t>Podregion 27
 radomski</t>
  </si>
  <si>
    <t>Podregion 29
warszawski wschodni</t>
  </si>
  <si>
    <t>Podregion 30
warszawski zachodni</t>
  </si>
  <si>
    <t>Podregion 70 
płocki</t>
  </si>
  <si>
    <t>Podregion 71 
siedlecki</t>
  </si>
  <si>
    <t xml:space="preserve">Podregion 25
ciechanowski </t>
  </si>
  <si>
    <t xml:space="preserve">PODMIOTY GOSPODARCZE </t>
  </si>
  <si>
    <t xml:space="preserve">BEZROBOTNI  OGÓŁEM  </t>
  </si>
  <si>
    <t>STOPA BEZROBOCIA W WOJEWÓDZTWIE MAZOWIECKIM</t>
  </si>
  <si>
    <t>NAPŁYW BEZROBOTNYCH</t>
  </si>
  <si>
    <t>ODPŁYW BEZROBOTNYCH</t>
  </si>
  <si>
    <t>ODPŁYW BEZROBOTNYCH Z POWODU PODJĘCIA PRACY</t>
  </si>
  <si>
    <t>ODPŁYW BEZROBOTNYCH Z POWODU NIEPOTWIERDZENIA GOTOWOŚCI DO PRACY</t>
  </si>
  <si>
    <t xml:space="preserve">BEZROBOTNE KOBIETY  </t>
  </si>
  <si>
    <t>UDZIAŁ BEZROBOTNYCH   KOBIET W LICZBIE BEZROBOTNYCH OGÓŁEM</t>
  </si>
  <si>
    <t xml:space="preserve">BEZROBOTNI  ZAMIESZKALI  NA  WSI  </t>
  </si>
  <si>
    <t>UDZIAŁ BEZROBOTNYCH  ZAMIESZKAŁYCH NA WSI W LICZBIE BEZROBOTNYCH OGÓŁEM</t>
  </si>
  <si>
    <t>czerwiec 
2016 r.</t>
  </si>
  <si>
    <t>czerwiec
2016 r.</t>
  </si>
  <si>
    <t>w stosunku
 do I półrocza
 2015 r.
w  osobach</t>
  </si>
  <si>
    <t>w stosunku 
do I półrocza 
2015 r. 
(w %)</t>
  </si>
  <si>
    <t>I półrocze 
2016 r.</t>
  </si>
  <si>
    <t>w stosunku 
do I półrocza
 2015 r. 
(w %)</t>
  </si>
  <si>
    <t>czerwiec 2016 r.</t>
  </si>
  <si>
    <t>WYBRANE  KATEGORIE  BEZROBOTNYCH  I  ICH  UDZIAŁ W  LICZBIE BEZROBOTNYCH  OGÓŁEM W CZERWCU 2016 ROKU</t>
  </si>
  <si>
    <t>bezrobotni ogółem</t>
  </si>
  <si>
    <t xml:space="preserve">   w tym w wieku:</t>
  </si>
  <si>
    <t>18- 24 
lata</t>
  </si>
  <si>
    <t>% udział  
w ogólnej 
liczbie 
bezrobot-
nych</t>
  </si>
  <si>
    <t>45-54 
lata</t>
  </si>
  <si>
    <t>55-59 
lat</t>
  </si>
  <si>
    <t>60-64 
lata</t>
  </si>
  <si>
    <t>Podregion 25
 ciechanowski</t>
  </si>
  <si>
    <t>żurominski</t>
  </si>
  <si>
    <t>Podregion 28  
m.st. Warszawa</t>
  </si>
  <si>
    <t>Podregion 70
płocki</t>
  </si>
  <si>
    <t>Podregion 71
siedlecki</t>
  </si>
  <si>
    <t xml:space="preserve">   w tym z wykształceniem:</t>
  </si>
  <si>
    <t>policealnym 
i średnim 
zawodowym</t>
  </si>
  <si>
    <t>średnim 
ogólno-
kształcącym</t>
  </si>
  <si>
    <t>zasadni
-czym 
zawodo
-wym</t>
  </si>
  <si>
    <t>gimna
-zjalnym
 i poniżej</t>
  </si>
  <si>
    <t>Załącznik Nr 15</t>
  </si>
  <si>
    <t>bezro
-botni 
ogółem</t>
  </si>
  <si>
    <t xml:space="preserve">   w tym ze stażem pracy:</t>
  </si>
  <si>
    <t>do 1 roku</t>
  </si>
  <si>
    <t>1-5 
 lat</t>
  </si>
  <si>
    <t>5-10 
 lat</t>
  </si>
  <si>
    <t>10-20  
 lat</t>
  </si>
  <si>
    <t>20-30 
 lat</t>
  </si>
  <si>
    <t>30 lat 
i wiecej</t>
  </si>
  <si>
    <t>bez 
stażu</t>
  </si>
  <si>
    <t>Województwo 
mazowieckie</t>
  </si>
  <si>
    <t>siedlcki</t>
  </si>
  <si>
    <t>bezrobotni 
ogółem</t>
  </si>
  <si>
    <t xml:space="preserve">   w tym według czasu pozostawania bez pracy:</t>
  </si>
  <si>
    <t>1-3 
 m-ce</t>
  </si>
  <si>
    <t>3-6
 m-cy</t>
  </si>
  <si>
    <t>6-12 
 m-cy</t>
  </si>
  <si>
    <t>powyżej 
24 m-cy</t>
  </si>
  <si>
    <t xml:space="preserve">   w tym:</t>
  </si>
  <si>
    <t>Załącznik Nr 17</t>
  </si>
  <si>
    <t>Odpływ bezrobo-
tnych ogółem</t>
  </si>
  <si>
    <t>grudzień
2016 r.</t>
  </si>
  <si>
    <t>czerwiec
2017 r.</t>
  </si>
  <si>
    <t>wzrost / spadek
w stosunku 
do grudnia  2016 r.
w punktach 
procentowych</t>
  </si>
  <si>
    <t>wzrost / spadek
w stosunku 
do czerwca  2016 r.
w punktach 
procentowych</t>
  </si>
  <si>
    <t>czerwiec 
2017 r.</t>
  </si>
  <si>
    <t>grudzień 
2016 r.</t>
  </si>
  <si>
    <t xml:space="preserve">w stosunku 
do grudnia 
2016 r.
</t>
  </si>
  <si>
    <t>w stosunku 
do grudnia 
2016 r.
w %</t>
  </si>
  <si>
    <t xml:space="preserve">w stosunku 
do czerwca
2016 r.
</t>
  </si>
  <si>
    <t>w stosunku 
do czerwca 
2016 r. 
w %</t>
  </si>
  <si>
    <t>w stosunku 
do grudnia 
2016 r.
w osobach</t>
  </si>
  <si>
    <t>w stosunku 
do czerwca
2016 r.
w osobach</t>
  </si>
  <si>
    <t>I półrocze 
2017 r.</t>
  </si>
  <si>
    <t>w stosunku 
do I półrocza 
2015r. 
(w %)</t>
  </si>
  <si>
    <t>w stosunku
 do I półrocza
 2016 r.
w  osobach</t>
  </si>
  <si>
    <t>w stosunku 
do I półrocza 
2016 r. 
(w %)</t>
  </si>
  <si>
    <t>w stosunku 
do I półrocza
 2016 r. 
(w %)</t>
  </si>
  <si>
    <t>UDZIAŁ  PODJĘĆ  PRACY  I  NIEPOTWIERDZENIA  GOTOWOŚCI  DO  PRACY W  ODPŁYWIE  BEZROBOTNYCH  
W  I  PÓŁROCZU  2017  ROKU</t>
  </si>
  <si>
    <t>czerwiec 2017 r.</t>
  </si>
  <si>
    <t>grudzień 2016 r.</t>
  </si>
  <si>
    <t>do 25 
roku życia</t>
  </si>
  <si>
    <t>BEZROBOTNI WEDŁUG STAŻU PRACY W WOJEWÓDZTWIE MAZOWIECKIM W CZERWCU 2017 ROKU</t>
  </si>
  <si>
    <t>BEZROBOTNI WEDŁUG CZASU POZOSTAWANIA BEZ PRACY W WOJEWÓDZTWIE MAZOWIECKIM W CZERWCU 2017 ROKU</t>
  </si>
  <si>
    <t>BEZROBOTNI WEDŁUG WYKSZTAŁCENIA W CZERWCU 2017 ROKU</t>
  </si>
  <si>
    <t>BEZROBOTNI WEDŁUG WIEKU W CZERWCU 2017 ROKU</t>
  </si>
  <si>
    <t>OSOBY BEZROBOTNE W SZCZEGÓLNEJ SYTUACJI NA RYNKU PRACY W CZERWCU 2017 ROKU</t>
  </si>
  <si>
    <t>NAPŁYW OSÓB BEZROBOTNYCH W SZCZEGÓLNEJ SYTUACJI NA RYNKU PRACY W I PÓŁROCZU 2017 ROKU</t>
  </si>
  <si>
    <t>ODPŁYW OSÓB BEZROBOTNYCH W SZCZEGÓLNEJ SYTUACJI NA RYNKU PRACY W I PÓŁROCZU 2017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</si>
</sst>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m\ yy"/>
    <numFmt numFmtId="165" formatCode="0.0%"/>
    <numFmt numFmtId="166" formatCode="0.0"/>
  </numFmts>
  <fonts count="71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7"/>
      <name val="Calibri"/>
      <family val="2"/>
      <charset val="238"/>
    </font>
    <font>
      <sz val="12"/>
      <name val="Calibri"/>
      <family val="2"/>
      <charset val="238"/>
    </font>
    <font>
      <sz val="9"/>
      <name val="Calibri"/>
      <family val="2"/>
      <charset val="238"/>
    </font>
    <font>
      <sz val="7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 CE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9"/>
      <color indexed="12"/>
      <name val="Arial CE"/>
    </font>
    <font>
      <sz val="11"/>
      <color indexed="8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u/>
      <sz val="8.5"/>
      <color indexed="12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indexed="57"/>
      <name val="Calibri"/>
      <family val="2"/>
      <charset val="238"/>
      <scheme val="minor"/>
    </font>
    <font>
      <b/>
      <sz val="10"/>
      <color indexed="57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name val="Arial CE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9FE3"/>
        <bgColor indexed="64"/>
      </patternFill>
    </fill>
    <fill>
      <patternFill patternType="solid">
        <fgColor rgb="FFEF7A84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6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9" fillId="0" borderId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30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23" fillId="14" borderId="0" applyNumberFormat="0" applyBorder="0" applyAlignment="0" applyProtection="0"/>
    <xf numFmtId="0" fontId="24" fillId="31" borderId="20" applyNumberFormat="0" applyAlignment="0" applyProtection="0"/>
    <xf numFmtId="0" fontId="25" fillId="32" borderId="21" applyNumberFormat="0" applyAlignment="0" applyProtection="0"/>
    <xf numFmtId="0" fontId="44" fillId="3" borderId="14" applyNumberFormat="0" applyAlignment="0" applyProtection="0"/>
    <xf numFmtId="0" fontId="45" fillId="4" borderId="15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1" fillId="18" borderId="20" applyNumberFormat="0" applyAlignment="0" applyProtection="0"/>
    <xf numFmtId="0" fontId="46" fillId="0" borderId="16" applyNumberFormat="0" applyFill="0" applyAlignment="0" applyProtection="0"/>
    <xf numFmtId="0" fontId="47" fillId="5" borderId="17" applyNumberFormat="0" applyAlignment="0" applyProtection="0"/>
    <xf numFmtId="0" fontId="32" fillId="0" borderId="26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33" fillId="33" borderId="0" applyNumberFormat="0" applyBorder="0" applyAlignment="0" applyProtection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9" fillId="0" borderId="0"/>
    <xf numFmtId="0" fontId="1" fillId="0" borderId="0"/>
    <xf numFmtId="0" fontId="1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4" borderId="27" applyNumberFormat="0" applyFont="0" applyAlignment="0" applyProtection="0"/>
    <xf numFmtId="0" fontId="52" fillId="4" borderId="14" applyNumberFormat="0" applyAlignment="0" applyProtection="0"/>
    <xf numFmtId="0" fontId="34" fillId="31" borderId="22" applyNumberFormat="0" applyAlignment="0" applyProtection="0"/>
    <xf numFmtId="0" fontId="53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8" applyNumberFormat="0" applyFill="0" applyAlignment="0" applyProtection="0"/>
    <xf numFmtId="0" fontId="56" fillId="0" borderId="0" applyNumberFormat="0" applyFill="0" applyBorder="0" applyAlignment="0" applyProtection="0"/>
    <xf numFmtId="0" fontId="42" fillId="6" borderId="18" applyNumberFormat="0" applyFont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09">
    <xf numFmtId="0" fontId="0" fillId="0" borderId="0" xfId="0"/>
    <xf numFmtId="0" fontId="7" fillId="0" borderId="0" xfId="0" applyFont="1" applyAlignment="1">
      <alignment vertical="center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right" vertical="center"/>
    </xf>
    <xf numFmtId="165" fontId="11" fillId="0" borderId="3" xfId="0" applyNumberFormat="1" applyFont="1" applyFill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3" fontId="7" fillId="0" borderId="3" xfId="0" applyNumberFormat="1" applyFont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3" fontId="9" fillId="0" borderId="3" xfId="0" applyNumberFormat="1" applyFont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165" fontId="9" fillId="0" borderId="3" xfId="0" applyNumberFormat="1" applyFont="1" applyFill="1" applyBorder="1" applyAlignment="1">
      <alignment vertical="center"/>
    </xf>
    <xf numFmtId="3" fontId="9" fillId="0" borderId="3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9" xfId="0" applyFont="1" applyBorder="1" applyAlignment="1">
      <alignment horizontal="left" vertical="center" wrapText="1"/>
    </xf>
    <xf numFmtId="3" fontId="9" fillId="0" borderId="9" xfId="0" applyNumberFormat="1" applyFont="1" applyBorder="1" applyAlignment="1">
      <alignment vertical="center"/>
    </xf>
    <xf numFmtId="3" fontId="9" fillId="0" borderId="9" xfId="0" applyNumberFormat="1" applyFont="1" applyFill="1" applyBorder="1" applyAlignment="1">
      <alignment vertical="center"/>
    </xf>
    <xf numFmtId="165" fontId="9" fillId="0" borderId="9" xfId="0" applyNumberFormat="1" applyFont="1" applyFill="1" applyBorder="1" applyAlignment="1">
      <alignment vertical="center"/>
    </xf>
    <xf numFmtId="3" fontId="9" fillId="0" borderId="9" xfId="0" applyNumberFormat="1" applyFont="1" applyBorder="1" applyAlignment="1">
      <alignment horizontal="right" vertical="center"/>
    </xf>
    <xf numFmtId="165" fontId="9" fillId="0" borderId="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 applyProtection="1">
      <alignment horizontal="right" vertical="center"/>
    </xf>
    <xf numFmtId="165" fontId="9" fillId="0" borderId="3" xfId="0" applyNumberFormat="1" applyFont="1" applyBorder="1" applyAlignment="1">
      <alignment horizontal="right" vertical="center"/>
    </xf>
    <xf numFmtId="165" fontId="9" fillId="0" borderId="3" xfId="0" applyNumberFormat="1" applyFont="1" applyFill="1" applyBorder="1" applyAlignment="1">
      <alignment horizontal="right" vertical="center"/>
    </xf>
    <xf numFmtId="165" fontId="9" fillId="0" borderId="2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0" fontId="9" fillId="0" borderId="3" xfId="0" applyFont="1" applyBorder="1" applyAlignment="1" applyProtection="1">
      <alignment vertical="center"/>
    </xf>
    <xf numFmtId="0" fontId="7" fillId="0" borderId="0" xfId="0" applyFont="1" applyFill="1" applyAlignment="1">
      <alignment vertical="center"/>
    </xf>
    <xf numFmtId="3" fontId="9" fillId="0" borderId="3" xfId="0" applyNumberFormat="1" applyFont="1" applyFill="1" applyBorder="1" applyAlignment="1">
      <alignment horizontal="right" vertical="center"/>
    </xf>
    <xf numFmtId="165" fontId="9" fillId="0" borderId="3" xfId="1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165" fontId="9" fillId="0" borderId="2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vertical="center"/>
    </xf>
    <xf numFmtId="10" fontId="9" fillId="0" borderId="2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3" fontId="9" fillId="0" borderId="9" xfId="0" applyNumberFormat="1" applyFont="1" applyFill="1" applyBorder="1" applyAlignment="1" applyProtection="1">
      <alignment horizontal="right" vertical="center"/>
    </xf>
    <xf numFmtId="165" fontId="9" fillId="0" borderId="9" xfId="0" applyNumberFormat="1" applyFont="1" applyBorder="1" applyAlignment="1">
      <alignment horizontal="right" vertical="center"/>
    </xf>
    <xf numFmtId="10" fontId="9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3" fontId="11" fillId="0" borderId="3" xfId="3" applyNumberFormat="1" applyFont="1" applyFill="1" applyBorder="1" applyAlignment="1">
      <alignment vertical="center"/>
    </xf>
    <xf numFmtId="165" fontId="9" fillId="0" borderId="3" xfId="0" applyNumberFormat="1" applyFont="1" applyBorder="1" applyAlignment="1">
      <alignment vertical="center"/>
    </xf>
    <xf numFmtId="165" fontId="9" fillId="0" borderId="9" xfId="0" applyNumberFormat="1" applyFont="1" applyBorder="1" applyAlignment="1">
      <alignment vertical="center"/>
    </xf>
    <xf numFmtId="165" fontId="9" fillId="0" borderId="4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vertical="center"/>
    </xf>
    <xf numFmtId="165" fontId="11" fillId="0" borderId="3" xfId="1" applyNumberFormat="1" applyFont="1" applyFill="1" applyBorder="1" applyAlignment="1">
      <alignment horizontal="right" vertical="center"/>
    </xf>
    <xf numFmtId="0" fontId="11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3" fontId="7" fillId="0" borderId="3" xfId="0" applyNumberFormat="1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vertical="center"/>
    </xf>
    <xf numFmtId="3" fontId="9" fillId="0" borderId="3" xfId="0" applyNumberFormat="1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3" fontId="9" fillId="0" borderId="9" xfId="0" applyNumberFormat="1" applyFont="1" applyBorder="1" applyAlignment="1" applyProtection="1">
      <alignment horizontal="right" vertical="center"/>
    </xf>
    <xf numFmtId="3" fontId="9" fillId="0" borderId="9" xfId="0" applyNumberFormat="1" applyFont="1" applyFill="1" applyBorder="1" applyAlignment="1">
      <alignment horizontal="right" vertical="center"/>
    </xf>
    <xf numFmtId="165" fontId="9" fillId="0" borderId="9" xfId="1" applyNumberFormat="1" applyFont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 vertical="center"/>
    </xf>
    <xf numFmtId="3" fontId="9" fillId="0" borderId="0" xfId="0" applyNumberFormat="1" applyFont="1" applyBorder="1" applyAlignment="1" applyProtection="1">
      <alignment horizontal="right" vertical="center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" xfId="2" applyNumberFormat="1" applyFont="1" applyFill="1" applyBorder="1" applyAlignment="1">
      <alignment horizontal="right" vertical="center"/>
    </xf>
    <xf numFmtId="165" fontId="9" fillId="0" borderId="2" xfId="1" applyNumberFormat="1" applyFont="1" applyBorder="1" applyAlignment="1">
      <alignment horizontal="right" vertical="center"/>
    </xf>
    <xf numFmtId="165" fontId="9" fillId="0" borderId="4" xfId="1" applyNumberFormat="1" applyFont="1" applyBorder="1" applyAlignment="1">
      <alignment horizontal="right" vertical="center"/>
    </xf>
    <xf numFmtId="3" fontId="11" fillId="0" borderId="3" xfId="13" applyNumberFormat="1" applyFont="1" applyFill="1" applyBorder="1" applyAlignment="1" applyProtection="1">
      <alignment vertical="center"/>
      <protection locked="0"/>
    </xf>
    <xf numFmtId="3" fontId="12" fillId="0" borderId="3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 vertical="center"/>
    </xf>
    <xf numFmtId="0" fontId="13" fillId="0" borderId="0" xfId="0" applyFont="1" applyBorder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5" fontId="11" fillId="0" borderId="2" xfId="1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5" fontId="9" fillId="0" borderId="0" xfId="1" applyNumberFormat="1" applyFont="1" applyBorder="1" applyAlignment="1">
      <alignment horizontal="right" vertical="center"/>
    </xf>
    <xf numFmtId="164" fontId="16" fillId="0" borderId="3" xfId="0" applyNumberFormat="1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right" vertical="center"/>
    </xf>
    <xf numFmtId="166" fontId="17" fillId="0" borderId="0" xfId="0" applyNumberFormat="1" applyFont="1" applyFill="1" applyBorder="1" applyAlignment="1">
      <alignment vertical="center"/>
    </xf>
    <xf numFmtId="166" fontId="7" fillId="0" borderId="3" xfId="0" applyNumberFormat="1" applyFont="1" applyBorder="1" applyAlignment="1" applyProtection="1">
      <alignment horizontal="right" vertical="center"/>
      <protection locked="0"/>
    </xf>
    <xf numFmtId="166" fontId="7" fillId="0" borderId="3" xfId="0" applyNumberFormat="1" applyFont="1" applyFill="1" applyBorder="1" applyAlignment="1">
      <alignment horizontal="right" vertical="center"/>
    </xf>
    <xf numFmtId="166" fontId="9" fillId="0" borderId="2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6" fontId="9" fillId="0" borderId="3" xfId="0" applyNumberFormat="1" applyFont="1" applyBorder="1" applyAlignment="1" applyProtection="1">
      <alignment horizontal="right" vertical="center"/>
      <protection locked="0"/>
    </xf>
    <xf numFmtId="165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6" fontId="9" fillId="0" borderId="9" xfId="0" applyNumberFormat="1" applyFont="1" applyBorder="1" applyAlignment="1" applyProtection="1">
      <alignment horizontal="right" vertical="center"/>
      <protection locked="0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166" fontId="11" fillId="0" borderId="3" xfId="0" applyNumberFormat="1" applyFont="1" applyFill="1" applyBorder="1" applyAlignment="1">
      <alignment horizontal="right" vertical="center"/>
    </xf>
    <xf numFmtId="166" fontId="11" fillId="0" borderId="2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3" fontId="57" fillId="0" borderId="3" xfId="3" applyNumberFormat="1" applyFont="1" applyFill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Fill="1"/>
    <xf numFmtId="164" fontId="61" fillId="0" borderId="3" xfId="0" applyNumberFormat="1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 wrapText="1"/>
    </xf>
    <xf numFmtId="3" fontId="57" fillId="35" borderId="3" xfId="0" applyNumberFormat="1" applyFont="1" applyFill="1" applyBorder="1" applyAlignment="1">
      <alignment horizontal="right" vertical="center"/>
    </xf>
    <xf numFmtId="165" fontId="57" fillId="35" borderId="3" xfId="0" applyNumberFormat="1" applyFont="1" applyFill="1" applyBorder="1" applyAlignment="1">
      <alignment horizontal="right" vertical="center"/>
    </xf>
    <xf numFmtId="165" fontId="57" fillId="35" borderId="2" xfId="0" applyNumberFormat="1" applyFont="1" applyFill="1" applyBorder="1" applyAlignment="1">
      <alignment horizontal="right" vertical="center"/>
    </xf>
    <xf numFmtId="0" fontId="63" fillId="0" borderId="0" xfId="0" applyFont="1"/>
    <xf numFmtId="3" fontId="62" fillId="36" borderId="3" xfId="0" applyNumberFormat="1" applyFont="1" applyFill="1" applyBorder="1" applyAlignment="1">
      <alignment horizontal="right" vertical="center"/>
    </xf>
    <xf numFmtId="165" fontId="62" fillId="36" borderId="3" xfId="0" applyNumberFormat="1" applyFont="1" applyFill="1" applyBorder="1" applyAlignment="1">
      <alignment horizontal="right" vertical="center"/>
    </xf>
    <xf numFmtId="165" fontId="62" fillId="36" borderId="2" xfId="0" applyNumberFormat="1" applyFont="1" applyFill="1" applyBorder="1" applyAlignment="1">
      <alignment horizontal="right" vertical="center"/>
    </xf>
    <xf numFmtId="0" fontId="57" fillId="0" borderId="0" xfId="0" applyFont="1" applyBorder="1"/>
    <xf numFmtId="0" fontId="64" fillId="0" borderId="1" xfId="0" applyFont="1" applyBorder="1" applyAlignment="1" applyProtection="1">
      <alignment vertical="center"/>
    </xf>
    <xf numFmtId="0" fontId="59" fillId="0" borderId="3" xfId="0" applyFont="1" applyBorder="1" applyAlignment="1" applyProtection="1">
      <alignment vertical="center"/>
    </xf>
    <xf numFmtId="3" fontId="62" fillId="0" borderId="3" xfId="0" applyNumberFormat="1" applyFont="1" applyFill="1" applyBorder="1" applyAlignment="1" applyProtection="1">
      <alignment horizontal="right" vertical="center"/>
    </xf>
    <xf numFmtId="3" fontId="59" fillId="0" borderId="3" xfId="0" applyNumberFormat="1" applyFont="1" applyFill="1" applyBorder="1" applyAlignment="1">
      <alignment horizontal="right" vertical="center"/>
    </xf>
    <xf numFmtId="165" fontId="59" fillId="0" borderId="3" xfId="0" applyNumberFormat="1" applyFont="1" applyFill="1" applyBorder="1" applyAlignment="1">
      <alignment horizontal="right" vertical="center"/>
    </xf>
    <xf numFmtId="165" fontId="59" fillId="0" borderId="2" xfId="0" applyNumberFormat="1" applyFont="1" applyFill="1" applyBorder="1" applyAlignment="1">
      <alignment horizontal="right" vertical="center"/>
    </xf>
    <xf numFmtId="0" fontId="59" fillId="0" borderId="0" xfId="0" applyFont="1"/>
    <xf numFmtId="0" fontId="65" fillId="0" borderId="1" xfId="0" applyFont="1" applyBorder="1" applyAlignment="1" applyProtection="1">
      <alignment vertical="center"/>
    </xf>
    <xf numFmtId="0" fontId="62" fillId="0" borderId="3" xfId="0" applyFont="1" applyBorder="1" applyAlignment="1" applyProtection="1">
      <alignment vertical="center"/>
    </xf>
    <xf numFmtId="3" fontId="62" fillId="0" borderId="3" xfId="0" applyNumberFormat="1" applyFont="1" applyFill="1" applyBorder="1" applyAlignment="1">
      <alignment horizontal="right" vertical="center"/>
    </xf>
    <xf numFmtId="165" fontId="62" fillId="0" borderId="3" xfId="0" applyNumberFormat="1" applyFont="1" applyFill="1" applyBorder="1" applyAlignment="1">
      <alignment horizontal="right" vertical="center"/>
    </xf>
    <xf numFmtId="165" fontId="62" fillId="0" borderId="2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64" fillId="0" borderId="1" xfId="0" applyFont="1" applyFill="1" applyBorder="1" applyAlignment="1" applyProtection="1">
      <alignment vertical="center"/>
    </xf>
    <xf numFmtId="0" fontId="59" fillId="0" borderId="3" xfId="0" applyFont="1" applyFill="1" applyBorder="1" applyAlignment="1" applyProtection="1">
      <alignment vertical="center"/>
    </xf>
    <xf numFmtId="0" fontId="62" fillId="0" borderId="0" xfId="0" applyFont="1"/>
    <xf numFmtId="3" fontId="62" fillId="36" borderId="3" xfId="0" applyNumberFormat="1" applyFont="1" applyFill="1" applyBorder="1" applyAlignment="1" applyProtection="1">
      <alignment horizontal="right" vertical="center"/>
    </xf>
    <xf numFmtId="0" fontId="59" fillId="0" borderId="3" xfId="0" applyFont="1" applyBorder="1" applyAlignment="1">
      <alignment vertical="center"/>
    </xf>
    <xf numFmtId="0" fontId="59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5" fillId="0" borderId="7" xfId="0" applyFont="1" applyBorder="1" applyAlignment="1" applyProtection="1">
      <alignment vertical="center"/>
    </xf>
    <xf numFmtId="0" fontId="62" fillId="0" borderId="9" xfId="0" applyFont="1" applyBorder="1" applyAlignment="1" applyProtection="1">
      <alignment vertical="center"/>
    </xf>
    <xf numFmtId="3" fontId="62" fillId="0" borderId="9" xfId="0" applyNumberFormat="1" applyFont="1" applyFill="1" applyBorder="1" applyAlignment="1" applyProtection="1">
      <alignment horizontal="right" vertical="center"/>
    </xf>
    <xf numFmtId="3" fontId="62" fillId="0" borderId="9" xfId="0" applyNumberFormat="1" applyFont="1" applyFill="1" applyBorder="1" applyAlignment="1">
      <alignment horizontal="right" vertical="center"/>
    </xf>
    <xf numFmtId="165" fontId="62" fillId="0" borderId="9" xfId="0" applyNumberFormat="1" applyFont="1" applyFill="1" applyBorder="1" applyAlignment="1">
      <alignment horizontal="right" vertical="center"/>
    </xf>
    <xf numFmtId="165" fontId="62" fillId="0" borderId="4" xfId="0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3" fontId="59" fillId="0" borderId="0" xfId="0" applyNumberFormat="1" applyFont="1" applyFill="1" applyAlignment="1">
      <alignment vertical="center"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165" fontId="62" fillId="0" borderId="0" xfId="0" applyNumberFormat="1" applyFont="1" applyFill="1" applyBorder="1" applyAlignment="1">
      <alignment horizontal="right" vertical="center"/>
    </xf>
    <xf numFmtId="3" fontId="59" fillId="0" borderId="0" xfId="0" applyNumberFormat="1" applyFont="1" applyAlignment="1">
      <alignment vertical="center"/>
    </xf>
    <xf numFmtId="165" fontId="62" fillId="0" borderId="0" xfId="0" applyNumberFormat="1" applyFont="1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Fill="1" applyBorder="1"/>
    <xf numFmtId="0" fontId="61" fillId="0" borderId="3" xfId="0" applyFont="1" applyFill="1" applyBorder="1" applyAlignment="1">
      <alignment horizontal="center" vertical="center"/>
    </xf>
    <xf numFmtId="0" fontId="59" fillId="0" borderId="0" xfId="0" applyFont="1" applyBorder="1"/>
    <xf numFmtId="0" fontId="57" fillId="0" borderId="0" xfId="0" applyFont="1" applyFill="1" applyBorder="1" applyAlignment="1">
      <alignment vertical="center"/>
    </xf>
    <xf numFmtId="3" fontId="59" fillId="0" borderId="3" xfId="0" applyNumberFormat="1" applyFont="1" applyBorder="1" applyAlignment="1">
      <alignment horizontal="right" vertical="center"/>
    </xf>
    <xf numFmtId="0" fontId="62" fillId="0" borderId="0" xfId="0" applyFont="1" applyBorder="1" applyAlignment="1">
      <alignment vertical="center"/>
    </xf>
    <xf numFmtId="165" fontId="57" fillId="0" borderId="3" xfId="0" applyNumberFormat="1" applyFont="1" applyFill="1" applyBorder="1" applyAlignment="1">
      <alignment horizontal="right" vertical="center"/>
    </xf>
    <xf numFmtId="165" fontId="57" fillId="0" borderId="2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/>
    </xf>
    <xf numFmtId="0" fontId="57" fillId="0" borderId="0" xfId="0" applyFont="1"/>
    <xf numFmtId="3" fontId="62" fillId="0" borderId="3" xfId="0" applyNumberFormat="1" applyFont="1" applyBorder="1" applyAlignment="1">
      <alignment horizontal="right" vertical="center"/>
    </xf>
    <xf numFmtId="0" fontId="57" fillId="0" borderId="0" xfId="0" applyFont="1" applyAlignment="1">
      <alignment vertical="center"/>
    </xf>
    <xf numFmtId="3" fontId="62" fillId="0" borderId="9" xfId="0" applyNumberFormat="1" applyFont="1" applyBorder="1" applyAlignment="1">
      <alignment horizontal="right" vertical="center"/>
    </xf>
    <xf numFmtId="164" fontId="65" fillId="0" borderId="3" xfId="0" applyNumberFormat="1" applyFont="1" applyFill="1" applyBorder="1" applyAlignment="1">
      <alignment horizontal="center" vertical="center" wrapText="1"/>
    </xf>
    <xf numFmtId="165" fontId="62" fillId="35" borderId="3" xfId="0" applyNumberFormat="1" applyFont="1" applyFill="1" applyBorder="1" applyAlignment="1">
      <alignment horizontal="right" vertical="center"/>
    </xf>
    <xf numFmtId="165" fontId="62" fillId="35" borderId="2" xfId="0" applyNumberFormat="1" applyFont="1" applyFill="1" applyBorder="1" applyAlignment="1">
      <alignment horizontal="right" vertical="center"/>
    </xf>
    <xf numFmtId="0" fontId="63" fillId="0" borderId="0" xfId="0" applyFont="1" applyAlignment="1">
      <alignment horizontal="center" vertical="center" wrapText="1"/>
    </xf>
    <xf numFmtId="165" fontId="63" fillId="0" borderId="3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vertical="center"/>
    </xf>
    <xf numFmtId="0" fontId="66" fillId="0" borderId="0" xfId="0" applyFont="1"/>
    <xf numFmtId="0" fontId="67" fillId="0" borderId="0" xfId="0" applyFont="1"/>
    <xf numFmtId="0" fontId="57" fillId="0" borderId="0" xfId="0" applyFont="1" applyBorder="1" applyAlignment="1">
      <alignment vertical="center"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0" fillId="0" borderId="0" xfId="0" applyFont="1"/>
    <xf numFmtId="10" fontId="57" fillId="35" borderId="3" xfId="0" applyNumberFormat="1" applyFont="1" applyFill="1" applyBorder="1" applyAlignment="1">
      <alignment horizontal="right" vertical="center"/>
    </xf>
    <xf numFmtId="10" fontId="62" fillId="36" borderId="3" xfId="0" applyNumberFormat="1" applyFont="1" applyFill="1" applyBorder="1" applyAlignment="1">
      <alignment horizontal="right" vertical="center"/>
    </xf>
    <xf numFmtId="0" fontId="63" fillId="0" borderId="0" xfId="0" applyFont="1" applyAlignment="1">
      <alignment vertical="center"/>
    </xf>
    <xf numFmtId="0" fontId="59" fillId="0" borderId="1" xfId="0" applyFont="1" applyBorder="1" applyAlignment="1" applyProtection="1">
      <alignment horizontal="center" vertical="center"/>
    </xf>
    <xf numFmtId="10" fontId="59" fillId="0" borderId="3" xfId="0" applyNumberFormat="1" applyFont="1" applyFill="1" applyBorder="1" applyAlignment="1">
      <alignment horizontal="right" vertical="center"/>
    </xf>
    <xf numFmtId="0" fontId="62" fillId="0" borderId="1" xfId="0" applyFont="1" applyBorder="1" applyAlignment="1" applyProtection="1">
      <alignment horizontal="center" vertical="center"/>
    </xf>
    <xf numFmtId="10" fontId="62" fillId="0" borderId="3" xfId="0" applyNumberFormat="1" applyFont="1" applyFill="1" applyBorder="1" applyAlignment="1">
      <alignment horizontal="right" vertical="center"/>
    </xf>
    <xf numFmtId="10" fontId="62" fillId="36" borderId="3" xfId="1" applyNumberFormat="1" applyFont="1" applyFill="1" applyBorder="1" applyAlignment="1">
      <alignment horizontal="right" vertical="center"/>
    </xf>
    <xf numFmtId="165" fontId="62" fillId="36" borderId="3" xfId="1" applyNumberFormat="1" applyFont="1" applyFill="1" applyBorder="1" applyAlignment="1">
      <alignment horizontal="right" vertical="center"/>
    </xf>
    <xf numFmtId="0" fontId="62" fillId="0" borderId="7" xfId="0" applyFont="1" applyBorder="1" applyAlignment="1" applyProtection="1">
      <alignment horizontal="center" vertical="center"/>
    </xf>
    <xf numFmtId="10" fontId="62" fillId="0" borderId="9" xfId="0" applyNumberFormat="1" applyFont="1" applyFill="1" applyBorder="1" applyAlignment="1">
      <alignment horizontal="right" vertical="center"/>
    </xf>
    <xf numFmtId="165" fontId="9" fillId="35" borderId="3" xfId="0" applyNumberFormat="1" applyFont="1" applyFill="1" applyBorder="1" applyAlignment="1">
      <alignment horizontal="right" vertical="center"/>
    </xf>
    <xf numFmtId="165" fontId="9" fillId="35" borderId="2" xfId="0" applyNumberFormat="1" applyFont="1" applyFill="1" applyBorder="1" applyAlignment="1">
      <alignment horizontal="right" vertical="center"/>
    </xf>
    <xf numFmtId="3" fontId="9" fillId="36" borderId="3" xfId="0" applyNumberFormat="1" applyFont="1" applyFill="1" applyBorder="1" applyAlignment="1">
      <alignment horizontal="right" vertical="center"/>
    </xf>
    <xf numFmtId="165" fontId="9" fillId="36" borderId="3" xfId="0" applyNumberFormat="1" applyFont="1" applyFill="1" applyBorder="1" applyAlignment="1">
      <alignment horizontal="right" vertical="center"/>
    </xf>
    <xf numFmtId="165" fontId="9" fillId="36" borderId="2" xfId="0" applyNumberFormat="1" applyFont="1" applyFill="1" applyBorder="1" applyAlignment="1">
      <alignment horizontal="right" vertical="center"/>
    </xf>
    <xf numFmtId="3" fontId="9" fillId="36" borderId="3" xfId="0" applyNumberFormat="1" applyFont="1" applyFill="1" applyBorder="1" applyAlignment="1">
      <alignment vertical="center"/>
    </xf>
    <xf numFmtId="165" fontId="9" fillId="36" borderId="3" xfId="0" applyNumberFormat="1" applyFont="1" applyFill="1" applyBorder="1" applyAlignment="1">
      <alignment vertical="center"/>
    </xf>
    <xf numFmtId="165" fontId="9" fillId="36" borderId="2" xfId="0" applyNumberFormat="1" applyFont="1" applyFill="1" applyBorder="1" applyAlignment="1">
      <alignment vertical="center"/>
    </xf>
    <xf numFmtId="3" fontId="9" fillId="36" borderId="3" xfId="0" applyNumberFormat="1" applyFont="1" applyFill="1" applyBorder="1" applyAlignment="1" applyProtection="1">
      <alignment horizontal="right" vertical="center"/>
    </xf>
    <xf numFmtId="3" fontId="9" fillId="36" borderId="3" xfId="0" applyNumberFormat="1" applyFont="1" applyFill="1" applyBorder="1" applyAlignment="1" applyProtection="1">
      <alignment vertical="center"/>
    </xf>
    <xf numFmtId="166" fontId="9" fillId="36" borderId="3" xfId="0" applyNumberFormat="1" applyFont="1" applyFill="1" applyBorder="1" applyAlignment="1">
      <alignment horizontal="right" vertical="center"/>
    </xf>
    <xf numFmtId="166" fontId="9" fillId="36" borderId="3" xfId="0" applyNumberFormat="1" applyFont="1" applyFill="1" applyBorder="1" applyAlignment="1" applyProtection="1">
      <alignment horizontal="right" vertical="center"/>
      <protection locked="0"/>
    </xf>
    <xf numFmtId="165" fontId="9" fillId="36" borderId="3" xfId="1" applyNumberFormat="1" applyFont="1" applyFill="1" applyBorder="1" applyAlignment="1">
      <alignment horizontal="right" vertical="center"/>
    </xf>
    <xf numFmtId="165" fontId="9" fillId="36" borderId="2" xfId="1" applyNumberFormat="1" applyFont="1" applyFill="1" applyBorder="1" applyAlignment="1">
      <alignment horizontal="right" vertical="center"/>
    </xf>
    <xf numFmtId="10" fontId="9" fillId="36" borderId="2" xfId="0" applyNumberFormat="1" applyFont="1" applyFill="1" applyBorder="1" applyAlignment="1">
      <alignment horizontal="right" vertical="center"/>
    </xf>
    <xf numFmtId="3" fontId="11" fillId="35" borderId="3" xfId="0" applyNumberFormat="1" applyFont="1" applyFill="1" applyBorder="1" applyAlignment="1">
      <alignment horizontal="right" vertical="center"/>
    </xf>
    <xf numFmtId="165" fontId="11" fillId="35" borderId="3" xfId="0" applyNumberFormat="1" applyFont="1" applyFill="1" applyBorder="1" applyAlignment="1">
      <alignment horizontal="right" vertical="center"/>
    </xf>
    <xf numFmtId="165" fontId="11" fillId="35" borderId="2" xfId="0" applyNumberFormat="1" applyFont="1" applyFill="1" applyBorder="1" applyAlignment="1">
      <alignment horizontal="right" vertical="center"/>
    </xf>
    <xf numFmtId="3" fontId="9" fillId="35" borderId="3" xfId="0" applyNumberFormat="1" applyFont="1" applyFill="1" applyBorder="1" applyAlignment="1" applyProtection="1">
      <alignment horizontal="right" vertical="center"/>
    </xf>
    <xf numFmtId="3" fontId="9" fillId="35" borderId="3" xfId="0" applyNumberFormat="1" applyFont="1" applyFill="1" applyBorder="1" applyAlignment="1">
      <alignment horizontal="right" vertical="center"/>
    </xf>
    <xf numFmtId="166" fontId="18" fillId="35" borderId="3" xfId="0" applyNumberFormat="1" applyFont="1" applyFill="1" applyBorder="1" applyAlignment="1" applyProtection="1">
      <alignment horizontal="right" vertical="center"/>
    </xf>
    <xf numFmtId="166" fontId="9" fillId="35" borderId="3" xfId="0" applyNumberFormat="1" applyFont="1" applyFill="1" applyBorder="1" applyAlignment="1">
      <alignment horizontal="right" vertical="center"/>
    </xf>
    <xf numFmtId="166" fontId="9" fillId="35" borderId="3" xfId="1" applyNumberFormat="1" applyFont="1" applyFill="1" applyBorder="1" applyAlignment="1">
      <alignment horizontal="right" vertical="center"/>
    </xf>
    <xf numFmtId="166" fontId="9" fillId="35" borderId="2" xfId="0" applyNumberFormat="1" applyFont="1" applyFill="1" applyBorder="1" applyAlignment="1">
      <alignment vertical="center"/>
    </xf>
    <xf numFmtId="165" fontId="9" fillId="35" borderId="3" xfId="1" applyNumberFormat="1" applyFont="1" applyFill="1" applyBorder="1" applyAlignment="1">
      <alignment horizontal="right" vertical="center"/>
    </xf>
    <xf numFmtId="165" fontId="9" fillId="35" borderId="3" xfId="0" applyNumberFormat="1" applyFont="1" applyFill="1" applyBorder="1" applyAlignment="1">
      <alignment vertical="center"/>
    </xf>
    <xf numFmtId="165" fontId="11" fillId="35" borderId="3" xfId="1" applyNumberFormat="1" applyFont="1" applyFill="1" applyBorder="1" applyAlignment="1">
      <alignment horizontal="right" vertical="center"/>
    </xf>
    <xf numFmtId="165" fontId="11" fillId="35" borderId="2" xfId="0" applyNumberFormat="1" applyFont="1" applyFill="1" applyBorder="1" applyAlignment="1">
      <alignment vertical="center"/>
    </xf>
    <xf numFmtId="165" fontId="11" fillId="35" borderId="3" xfId="0" applyNumberFormat="1" applyFont="1" applyFill="1" applyBorder="1" applyAlignment="1">
      <alignment vertical="center"/>
    </xf>
    <xf numFmtId="165" fontId="11" fillId="35" borderId="2" xfId="1" applyNumberFormat="1" applyFont="1" applyFill="1" applyBorder="1" applyAlignment="1">
      <alignment horizontal="right" vertical="center"/>
    </xf>
    <xf numFmtId="10" fontId="11" fillId="35" borderId="2" xfId="0" applyNumberFormat="1" applyFont="1" applyFill="1" applyBorder="1" applyAlignment="1">
      <alignment horizontal="right" vertical="center"/>
    </xf>
    <xf numFmtId="166" fontId="9" fillId="36" borderId="2" xfId="0" applyNumberFormat="1" applyFont="1" applyFill="1" applyBorder="1" applyAlignment="1">
      <alignment horizontal="right" vertical="center"/>
    </xf>
    <xf numFmtId="166" fontId="9" fillId="0" borderId="9" xfId="0" applyNumberFormat="1" applyFont="1" applyFill="1" applyBorder="1" applyAlignment="1">
      <alignment horizontal="right" vertical="center"/>
    </xf>
    <xf numFmtId="166" fontId="9" fillId="0" borderId="4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9" fillId="0" borderId="8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6" fontId="11" fillId="35" borderId="3" xfId="11" applyNumberFormat="1" applyFont="1" applyFill="1" applyBorder="1" applyAlignment="1">
      <alignment horizontal="right" vertical="center"/>
    </xf>
    <xf numFmtId="166" fontId="57" fillId="35" borderId="3" xfId="1" applyNumberFormat="1" applyFont="1" applyFill="1" applyBorder="1" applyAlignment="1">
      <alignment horizontal="right" vertical="center"/>
    </xf>
    <xf numFmtId="3" fontId="59" fillId="0" borderId="3" xfId="0" applyNumberFormat="1" applyFont="1" applyBorder="1" applyAlignment="1">
      <alignment vertical="center"/>
    </xf>
    <xf numFmtId="3" fontId="59" fillId="0" borderId="3" xfId="0" applyNumberFormat="1" applyFont="1" applyFill="1" applyBorder="1" applyAlignment="1" applyProtection="1">
      <alignment horizontal="right" vertical="center"/>
    </xf>
    <xf numFmtId="3" fontId="62" fillId="0" borderId="3" xfId="0" applyNumberFormat="1" applyFont="1" applyBorder="1" applyAlignment="1">
      <alignment vertical="center"/>
    </xf>
    <xf numFmtId="3" fontId="62" fillId="0" borderId="9" xfId="0" applyNumberFormat="1" applyFont="1" applyBorder="1" applyAlignment="1">
      <alignment vertical="center"/>
    </xf>
    <xf numFmtId="166" fontId="62" fillId="0" borderId="3" xfId="0" applyNumberFormat="1" applyFont="1" applyFill="1" applyBorder="1" applyAlignment="1">
      <alignment horizontal="right" vertical="center"/>
    </xf>
    <xf numFmtId="3" fontId="57" fillId="0" borderId="3" xfId="0" applyNumberFormat="1" applyFont="1" applyFill="1" applyBorder="1" applyAlignment="1">
      <alignment horizontal="right" vertical="center"/>
    </xf>
    <xf numFmtId="3" fontId="57" fillId="0" borderId="3" xfId="13" applyNumberFormat="1" applyFont="1" applyFill="1" applyBorder="1" applyAlignment="1" applyProtection="1">
      <alignment vertical="center"/>
      <protection locked="0"/>
    </xf>
    <xf numFmtId="3" fontId="57" fillId="0" borderId="3" xfId="2" applyNumberFormat="1" applyFont="1" applyFill="1" applyBorder="1" applyAlignment="1">
      <alignment horizontal="right" vertical="center"/>
    </xf>
    <xf numFmtId="3" fontId="57" fillId="0" borderId="3" xfId="3" applyNumberFormat="1" applyFont="1" applyFill="1" applyBorder="1" applyAlignment="1">
      <alignment vertical="center"/>
    </xf>
    <xf numFmtId="3" fontId="69" fillId="0" borderId="3" xfId="0" applyNumberFormat="1" applyFont="1" applyFill="1" applyBorder="1" applyAlignment="1" applyProtection="1">
      <alignment horizontal="center" vertical="center"/>
    </xf>
    <xf numFmtId="3" fontId="69" fillId="0" borderId="3" xfId="0" applyNumberFormat="1" applyFont="1" applyFill="1" applyBorder="1" applyAlignment="1">
      <alignment horizontal="right" vertical="center"/>
    </xf>
    <xf numFmtId="165" fontId="69" fillId="0" borderId="3" xfId="0" applyNumberFormat="1" applyFont="1" applyFill="1" applyBorder="1" applyAlignment="1">
      <alignment horizontal="right" vertical="center"/>
    </xf>
    <xf numFmtId="3" fontId="70" fillId="0" borderId="3" xfId="14" applyNumberFormat="1" applyFont="1" applyFill="1" applyBorder="1" applyAlignment="1">
      <alignment vertical="center"/>
    </xf>
    <xf numFmtId="165" fontId="69" fillId="0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vertical="center"/>
    </xf>
    <xf numFmtId="165" fontId="11" fillId="0" borderId="3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 wrapText="1"/>
    </xf>
    <xf numFmtId="0" fontId="9" fillId="36" borderId="1" xfId="0" applyFont="1" applyFill="1" applyBorder="1" applyAlignment="1">
      <alignment horizontal="center" vertical="center" wrapText="1"/>
    </xf>
    <xf numFmtId="0" fontId="9" fillId="36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35" borderId="1" xfId="0" applyFont="1" applyFill="1" applyBorder="1" applyAlignment="1">
      <alignment horizontal="center" vertical="center" wrapText="1"/>
    </xf>
    <xf numFmtId="0" fontId="11" fillId="35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4" fontId="9" fillId="0" borderId="8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36" borderId="1" xfId="0" applyFont="1" applyFill="1" applyBorder="1" applyAlignment="1" applyProtection="1">
      <alignment horizontal="center" vertical="center" wrapText="1"/>
    </xf>
    <xf numFmtId="0" fontId="9" fillId="36" borderId="3" xfId="0" applyFont="1" applyFill="1" applyBorder="1" applyAlignment="1" applyProtection="1">
      <alignment horizontal="center" vertical="center" wrapText="1"/>
    </xf>
    <xf numFmtId="0" fontId="9" fillId="36" borderId="3" xfId="0" applyFont="1" applyFill="1" applyBorder="1" applyAlignment="1" applyProtection="1">
      <alignment horizontal="center" vertical="center"/>
    </xf>
    <xf numFmtId="0" fontId="9" fillId="36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9" fillId="35" borderId="1" xfId="0" applyFont="1" applyFill="1" applyBorder="1" applyAlignment="1" applyProtection="1">
      <alignment horizontal="center" vertical="center" wrapText="1"/>
    </xf>
    <xf numFmtId="0" fontId="7" fillId="35" borderId="3" xfId="0" applyFont="1" applyFill="1" applyBorder="1" applyAlignment="1" applyProtection="1">
      <alignment horizontal="center" vertical="center" wrapText="1"/>
    </xf>
    <xf numFmtId="3" fontId="6" fillId="2" borderId="0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1" fillId="35" borderId="1" xfId="0" applyFont="1" applyFill="1" applyBorder="1" applyAlignment="1">
      <alignment horizontal="center" vertical="center"/>
    </xf>
    <xf numFmtId="0" fontId="11" fillId="35" borderId="3" xfId="0" applyFont="1" applyFill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7" fillId="36" borderId="3" xfId="0" applyFont="1" applyFill="1" applyBorder="1" applyAlignment="1">
      <alignment horizontal="center" vertical="center"/>
    </xf>
    <xf numFmtId="0" fontId="11" fillId="35" borderId="1" xfId="0" applyFont="1" applyFill="1" applyBorder="1" applyAlignment="1" applyProtection="1">
      <alignment horizontal="center" vertical="center" wrapText="1"/>
    </xf>
    <xf numFmtId="0" fontId="12" fillId="35" borderId="3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35" borderId="3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3" fontId="6" fillId="2" borderId="0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61" fillId="0" borderId="5" xfId="0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62" fillId="0" borderId="8" xfId="0" applyFont="1" applyFill="1" applyBorder="1" applyAlignment="1">
      <alignment horizontal="center" vertical="center"/>
    </xf>
    <xf numFmtId="0" fontId="59" fillId="0" borderId="3" xfId="0" applyFont="1" applyBorder="1" applyAlignment="1"/>
    <xf numFmtId="164" fontId="61" fillId="0" borderId="8" xfId="0" applyNumberFormat="1" applyFont="1" applyFill="1" applyBorder="1" applyAlignment="1">
      <alignment horizontal="center" vertical="center" wrapText="1"/>
    </xf>
    <xf numFmtId="0" fontId="59" fillId="0" borderId="8" xfId="0" applyFont="1" applyFill="1" applyBorder="1" applyAlignment="1">
      <alignment horizontal="left" vertical="center"/>
    </xf>
    <xf numFmtId="0" fontId="59" fillId="0" borderId="6" xfId="0" applyFont="1" applyFill="1" applyBorder="1" applyAlignment="1">
      <alignment horizontal="left" vertical="center"/>
    </xf>
    <xf numFmtId="0" fontId="62" fillId="36" borderId="1" xfId="0" applyFont="1" applyFill="1" applyBorder="1" applyAlignment="1">
      <alignment horizontal="center" vertical="center" wrapText="1"/>
    </xf>
    <xf numFmtId="0" fontId="62" fillId="36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7" fillId="35" borderId="1" xfId="0" applyFont="1" applyFill="1" applyBorder="1" applyAlignment="1" applyProtection="1">
      <alignment horizontal="center" vertical="center" wrapText="1"/>
    </xf>
    <xf numFmtId="0" fontId="57" fillId="35" borderId="3" xfId="0" applyFont="1" applyFill="1" applyBorder="1" applyAlignment="1" applyProtection="1">
      <alignment horizontal="center" vertical="center" wrapText="1"/>
    </xf>
    <xf numFmtId="0" fontId="62" fillId="36" borderId="3" xfId="0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/>
    </xf>
    <xf numFmtId="0" fontId="62" fillId="0" borderId="8" xfId="0" applyFont="1" applyFill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61" fillId="0" borderId="8" xfId="0" applyFont="1" applyFill="1" applyBorder="1" applyAlignment="1">
      <alignment horizontal="center" vertical="center" wrapText="1"/>
    </xf>
    <xf numFmtId="0" fontId="65" fillId="0" borderId="5" xfId="0" applyFont="1" applyFill="1" applyBorder="1" applyAlignment="1">
      <alignment horizontal="center" vertical="center"/>
    </xf>
    <xf numFmtId="0" fontId="65" fillId="0" borderId="8" xfId="0" applyFont="1" applyFill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 wrapText="1"/>
    </xf>
    <xf numFmtId="0" fontId="59" fillId="0" borderId="8" xfId="0" applyFont="1" applyFill="1" applyBorder="1" applyAlignment="1">
      <alignment horizontal="left"/>
    </xf>
    <xf numFmtId="0" fontId="59" fillId="0" borderId="6" xfId="0" applyFont="1" applyFill="1" applyBorder="1" applyAlignment="1">
      <alignment horizontal="left"/>
    </xf>
    <xf numFmtId="0" fontId="57" fillId="35" borderId="1" xfId="0" applyFont="1" applyFill="1" applyBorder="1" applyAlignment="1">
      <alignment horizontal="center" vertical="center" wrapText="1"/>
    </xf>
    <xf numFmtId="0" fontId="57" fillId="35" borderId="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/>
    </xf>
    <xf numFmtId="164" fontId="65" fillId="0" borderId="8" xfId="0" applyNumberFormat="1" applyFont="1" applyFill="1" applyBorder="1" applyAlignment="1">
      <alignment horizontal="center" vertical="center" wrapText="1"/>
    </xf>
    <xf numFmtId="0" fontId="62" fillId="35" borderId="1" xfId="0" applyFont="1" applyFill="1" applyBorder="1" applyAlignment="1">
      <alignment horizontal="center" vertical="center" wrapText="1"/>
    </xf>
    <xf numFmtId="0" fontId="62" fillId="35" borderId="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/>
    </xf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1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164" fontId="62" fillId="0" borderId="8" xfId="0" applyNumberFormat="1" applyFont="1" applyFill="1" applyBorder="1" applyAlignment="1">
      <alignment horizontal="center" vertical="center" wrapText="1"/>
    </xf>
    <xf numFmtId="164" fontId="68" fillId="0" borderId="3" xfId="0" applyNumberFormat="1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left" vertical="center"/>
    </xf>
    <xf numFmtId="0" fontId="62" fillId="0" borderId="6" xfId="0" applyFont="1" applyFill="1" applyBorder="1" applyAlignment="1">
      <alignment horizontal="left" vertical="center"/>
    </xf>
    <xf numFmtId="164" fontId="62" fillId="0" borderId="3" xfId="0" applyNumberFormat="1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center" vertical="center" wrapText="1"/>
    </xf>
    <xf numFmtId="0" fontId="59" fillId="0" borderId="2" xfId="0" applyFont="1" applyFill="1" applyBorder="1" applyAlignment="1">
      <alignment horizontal="center" vertical="center" wrapText="1"/>
    </xf>
    <xf numFmtId="0" fontId="62" fillId="35" borderId="1" xfId="0" applyFont="1" applyFill="1" applyBorder="1" applyAlignment="1" applyProtection="1">
      <alignment horizontal="center" vertical="center" wrapText="1"/>
    </xf>
    <xf numFmtId="0" fontId="62" fillId="35" borderId="3" xfId="0" applyFont="1" applyFill="1" applyBorder="1" applyAlignment="1" applyProtection="1">
      <alignment horizontal="center" vertical="center" wrapText="1"/>
    </xf>
    <xf numFmtId="0" fontId="59" fillId="36" borderId="3" xfId="0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</cellXfs>
  <cellStyles count="156"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kcent 1 2" xfId="41"/>
    <cellStyle name="Akcent 2 2" xfId="42"/>
    <cellStyle name="Akcent 3 2" xfId="43"/>
    <cellStyle name="Akcent 4 2" xfId="44"/>
    <cellStyle name="Akcent 5 2" xfId="45"/>
    <cellStyle name="Akcent 6 2" xfId="46"/>
    <cellStyle name="Bad" xfId="47"/>
    <cellStyle name="Calculation" xfId="48"/>
    <cellStyle name="Check Cell" xfId="49"/>
    <cellStyle name="Dane wejściowe 2" xfId="50"/>
    <cellStyle name="Dane wyjściowe 2" xfId="51"/>
    <cellStyle name="Dziesiętny 2" xfId="52"/>
    <cellStyle name="Dziesiętny 2 2" xfId="53"/>
    <cellStyle name="Dziesiętny 3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iperłącze 2" xfId="61"/>
    <cellStyle name="Hiperłącze 2 2" xfId="62"/>
    <cellStyle name="Hiperłącze 3" xfId="63"/>
    <cellStyle name="Input" xfId="64"/>
    <cellStyle name="Komórka połączona 2" xfId="65"/>
    <cellStyle name="Komórka zaznaczona 2" xfId="66"/>
    <cellStyle name="Linked Cell" xfId="67"/>
    <cellStyle name="Nagłówek 1 2" xfId="68"/>
    <cellStyle name="Nagłówek 2 2" xfId="69"/>
    <cellStyle name="Nagłówek 3 2" xfId="70"/>
    <cellStyle name="Nagłówek 4 2" xfId="71"/>
    <cellStyle name="Neutral" xfId="72"/>
    <cellStyle name="Normal" xfId="73"/>
    <cellStyle name="Normalny" xfId="0" builtinId="0"/>
    <cellStyle name="Normalny 10" xfId="74"/>
    <cellStyle name="Normalny 11" xfId="75"/>
    <cellStyle name="Normalny 12" xfId="76"/>
    <cellStyle name="Normalny 13" xfId="77"/>
    <cellStyle name="Normalny 14" xfId="78"/>
    <cellStyle name="Normalny 15" xfId="79"/>
    <cellStyle name="Normalny 16" xfId="80"/>
    <cellStyle name="Normalny 17" xfId="81"/>
    <cellStyle name="Normalny 18" xfId="82"/>
    <cellStyle name="Normalny 19" xfId="83"/>
    <cellStyle name="Normalny 2" xfId="4"/>
    <cellStyle name="Normalny 2 2" xfId="85"/>
    <cellStyle name="Normalny 2 3" xfId="86"/>
    <cellStyle name="Normalny 2 4" xfId="84"/>
    <cellStyle name="Normalny 20" xfId="87"/>
    <cellStyle name="Normalny 21" xfId="88"/>
    <cellStyle name="Normalny 22" xfId="89"/>
    <cellStyle name="Normalny 23" xfId="90"/>
    <cellStyle name="Normalny 24" xfId="91"/>
    <cellStyle name="Normalny 25" xfId="92"/>
    <cellStyle name="Normalny 26" xfId="93"/>
    <cellStyle name="Normalny 27" xfId="94"/>
    <cellStyle name="Normalny 28" xfId="95"/>
    <cellStyle name="Normalny 29" xfId="96"/>
    <cellStyle name="Normalny 3" xfId="5"/>
    <cellStyle name="Normalny 3 2" xfId="6"/>
    <cellStyle name="Normalny 3 2 2" xfId="98"/>
    <cellStyle name="Normalny 3 3" xfId="99"/>
    <cellStyle name="Normalny 3 4" xfId="100"/>
    <cellStyle name="Normalny 3 5" xfId="97"/>
    <cellStyle name="Normalny 30" xfId="101"/>
    <cellStyle name="Normalny 31" xfId="102"/>
    <cellStyle name="Normalny 32" xfId="103"/>
    <cellStyle name="Normalny 33" xfId="104"/>
    <cellStyle name="Normalny 34" xfId="105"/>
    <cellStyle name="Normalny 35" xfId="106"/>
    <cellStyle name="Normalny 36" xfId="107"/>
    <cellStyle name="Normalny 37" xfId="108"/>
    <cellStyle name="Normalny 38" xfId="109"/>
    <cellStyle name="Normalny 39" xfId="110"/>
    <cellStyle name="Normalny 4" xfId="7"/>
    <cellStyle name="Normalny 4 2" xfId="112"/>
    <cellStyle name="Normalny 4 3" xfId="113"/>
    <cellStyle name="Normalny 4 4" xfId="111"/>
    <cellStyle name="Normalny 40" xfId="114"/>
    <cellStyle name="Normalny 41" xfId="115"/>
    <cellStyle name="Normalny 42" xfId="116"/>
    <cellStyle name="Normalny 43" xfId="117"/>
    <cellStyle name="Normalny 44" xfId="118"/>
    <cellStyle name="Normalny 45" xfId="119"/>
    <cellStyle name="Normalny 46" xfId="120"/>
    <cellStyle name="Normalny 47" xfId="121"/>
    <cellStyle name="Normalny 48" xfId="122"/>
    <cellStyle name="Normalny 49" xfId="123"/>
    <cellStyle name="Normalny 5" xfId="8"/>
    <cellStyle name="Normalny 5 2" xfId="125"/>
    <cellStyle name="Normalny 5 3" xfId="124"/>
    <cellStyle name="Normalny 50" xfId="126"/>
    <cellStyle name="Normalny 51" xfId="127"/>
    <cellStyle name="Normalny 52" xfId="128"/>
    <cellStyle name="Normalny 53" xfId="129"/>
    <cellStyle name="Normalny 54" xfId="130"/>
    <cellStyle name="Normalny 55" xfId="131"/>
    <cellStyle name="Normalny 56" xfId="132"/>
    <cellStyle name="Normalny 57" xfId="133"/>
    <cellStyle name="Normalny 58" xfId="134"/>
    <cellStyle name="Normalny 59" xfId="135"/>
    <cellStyle name="Normalny 6" xfId="9"/>
    <cellStyle name="Normalny 6 2" xfId="136"/>
    <cellStyle name="Normalny 60" xfId="137"/>
    <cellStyle name="Normalny 61" xfId="138"/>
    <cellStyle name="Normalny 62" xfId="16"/>
    <cellStyle name="Normalny 63" xfId="15"/>
    <cellStyle name="Normalny 7" xfId="10"/>
    <cellStyle name="Normalny 7 2" xfId="139"/>
    <cellStyle name="Normalny 8" xfId="140"/>
    <cellStyle name="Normalny 9" xfId="141"/>
    <cellStyle name="Normalny_Mie 0300" xfId="13"/>
    <cellStyle name="Normalny_przcz dot. zakł" xfId="14"/>
    <cellStyle name="Normalny_tabl1" xfId="2"/>
    <cellStyle name="Normalny_TABLICemar" xfId="3"/>
    <cellStyle name="Note" xfId="142"/>
    <cellStyle name="Obliczenia 2" xfId="143"/>
    <cellStyle name="Output" xfId="144"/>
    <cellStyle name="Procentowy" xfId="1" builtinId="5"/>
    <cellStyle name="Procentowy 2" xfId="11"/>
    <cellStyle name="Procentowy 3" xfId="12"/>
    <cellStyle name="Suma 2" xfId="145"/>
    <cellStyle name="Tekst objaśnienia 2" xfId="146"/>
    <cellStyle name="Tekst ostrzeżenia 2" xfId="147"/>
    <cellStyle name="Title" xfId="148"/>
    <cellStyle name="Total" xfId="149"/>
    <cellStyle name="Tytuł 2" xfId="150"/>
    <cellStyle name="Uwaga 2" xfId="151"/>
    <cellStyle name="Walutowy 2" xfId="152"/>
    <cellStyle name="Walutowy 2 2" xfId="153"/>
    <cellStyle name="Walutowy 3" xfId="154"/>
    <cellStyle name="Warning Text" xfId="155"/>
  </cellStyles>
  <dxfs count="0"/>
  <tableStyles count="0" defaultTableStyle="TableStyleMedium2" defaultPivotStyle="PivotStyleLight16"/>
  <colors>
    <mruColors>
      <color rgb="FFEF7A84"/>
      <color rgb="FF009FE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i_I_%202015_bez_aktywnych_wartos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elena%20Niewiadomska/Moje%20dokumenty/RAPORTY/RAPORTY_2017/2017_I_POLROCZE/MATERIALY/Zalaczniki_wedlug_obszarow_I_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2_bezrobotni_ogółem"/>
      <sheetName val="Z3_stopa_bezrobocia"/>
      <sheetName val="Z4_napływ_bezrobotnych"/>
      <sheetName val="Z5_odpływ_bezrobotnych"/>
      <sheetName val="Z6_pdjęcia_pracy"/>
      <sheetName val="Z7_niepotwierdzenie_gotowosci"/>
      <sheetName val="Z8_udz_podj_pracy_niepotw_got"/>
      <sheetName val="Z9_kobiety"/>
      <sheetName val="Z11_zamieszkali_na_wsi "/>
      <sheetName val="Z13_wybrane_kategorie_bezrobot"/>
      <sheetName val="Z14_bezrobotni_wg_wieku"/>
      <sheetName val="Z15_bezrobotni_wg_wykształcenia"/>
      <sheetName val="Z16_bezrobotni_wg_stażu_pracy"/>
      <sheetName val="Z17_bezrobot_wg_czasu_bez_pracy"/>
      <sheetName val="Z23_bezrobotni_szczego_"/>
      <sheetName val="Z22_naplyw_szczegolna_"/>
      <sheetName val="Z24_odpływ_bezrob_szczeg_sytuac"/>
      <sheetName val="Z23_bezrobotni_szczego_sytuacja"/>
      <sheetName val="Z22_naplyw_szczegolna_sytuacja"/>
      <sheetName val="Arkusz1"/>
      <sheetName val="Arkusz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3">
          <cell r="G53">
            <v>622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2_bezrobotni_ogółem"/>
      <sheetName val="Z3_stopa_bezrobocia"/>
      <sheetName val="Z4_napływ_bezrobotnych"/>
      <sheetName val="Z5_odpływ_bezrobotnych"/>
      <sheetName val="Z6_pdjęcia_pracy"/>
      <sheetName val="Z7_niepotwierdzenie_gotowosci"/>
      <sheetName val="Z9_kobiety"/>
      <sheetName val="Z11_zamieszkali_na_wsi "/>
      <sheetName val="Z13_wybrane_kategorie_bezrobot"/>
      <sheetName val="Z14_bezrobotni_wg_wieku"/>
      <sheetName val="Z15_bezrobotni_wg_wykształcenia"/>
      <sheetName val="Z16_bezrobotni_wg_stażu_pracy"/>
      <sheetName val="Z17_bezrobot_wg_czasu_bez_pracy"/>
      <sheetName val="Z22_bezrobot_szczegolna_sytuac"/>
      <sheetName val="Z23_naplyw_szczegolna_sytuacja"/>
      <sheetName val="Z24_odpływ_bezrob_szczeg_sytuac"/>
      <sheetName val="Z25_podjecia_pracy_szczegolna"/>
      <sheetName val="Arkusz2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8">
          <cell r="D8">
            <v>593</v>
          </cell>
          <cell r="F8">
            <v>243</v>
          </cell>
          <cell r="H8">
            <v>65</v>
          </cell>
          <cell r="J8">
            <v>9</v>
          </cell>
        </row>
        <row r="9">
          <cell r="D9">
            <v>381</v>
          </cell>
          <cell r="F9">
            <v>15</v>
          </cell>
          <cell r="H9">
            <v>106</v>
          </cell>
          <cell r="J9">
            <v>3</v>
          </cell>
        </row>
        <row r="10">
          <cell r="D10">
            <v>534</v>
          </cell>
          <cell r="F10">
            <v>243</v>
          </cell>
          <cell r="H10">
            <v>80</v>
          </cell>
          <cell r="J10">
            <v>10</v>
          </cell>
        </row>
        <row r="11">
          <cell r="D11">
            <v>529</v>
          </cell>
          <cell r="F11">
            <v>229</v>
          </cell>
          <cell r="H11">
            <v>167</v>
          </cell>
          <cell r="J11">
            <v>28</v>
          </cell>
        </row>
        <row r="12">
          <cell r="D12">
            <v>522</v>
          </cell>
          <cell r="F12">
            <v>127</v>
          </cell>
          <cell r="H12">
            <v>70</v>
          </cell>
          <cell r="J12">
            <v>6</v>
          </cell>
        </row>
        <row r="14">
          <cell r="D14">
            <v>408</v>
          </cell>
          <cell r="F14">
            <v>225</v>
          </cell>
          <cell r="H14">
            <v>149</v>
          </cell>
          <cell r="J14">
            <v>7</v>
          </cell>
        </row>
        <row r="15">
          <cell r="D15">
            <v>390</v>
          </cell>
          <cell r="F15">
            <v>172</v>
          </cell>
          <cell r="H15">
            <v>127</v>
          </cell>
          <cell r="J15">
            <v>5</v>
          </cell>
        </row>
        <row r="16">
          <cell r="D16">
            <v>256</v>
          </cell>
          <cell r="F16">
            <v>57</v>
          </cell>
          <cell r="H16">
            <v>144</v>
          </cell>
          <cell r="J16">
            <v>9</v>
          </cell>
        </row>
        <row r="17">
          <cell r="D17">
            <v>227</v>
          </cell>
          <cell r="F17">
            <v>137</v>
          </cell>
          <cell r="H17">
            <v>50</v>
          </cell>
          <cell r="J17">
            <v>4</v>
          </cell>
        </row>
        <row r="18">
          <cell r="D18">
            <v>301</v>
          </cell>
          <cell r="F18">
            <v>135</v>
          </cell>
          <cell r="H18">
            <v>92</v>
          </cell>
          <cell r="J18">
            <v>3</v>
          </cell>
        </row>
        <row r="19">
          <cell r="D19">
            <v>267</v>
          </cell>
          <cell r="F19">
            <v>137</v>
          </cell>
          <cell r="H19">
            <v>55</v>
          </cell>
          <cell r="J19">
            <v>9</v>
          </cell>
        </row>
        <row r="21">
          <cell r="D21">
            <v>107</v>
          </cell>
          <cell r="F21">
            <v>70</v>
          </cell>
          <cell r="H21">
            <v>38</v>
          </cell>
          <cell r="J21">
            <v>6</v>
          </cell>
        </row>
        <row r="22">
          <cell r="D22">
            <v>287</v>
          </cell>
          <cell r="F22">
            <v>139</v>
          </cell>
          <cell r="H22">
            <v>52</v>
          </cell>
          <cell r="J22">
            <v>8</v>
          </cell>
        </row>
        <row r="23">
          <cell r="D23">
            <v>145</v>
          </cell>
          <cell r="F23">
            <v>2</v>
          </cell>
          <cell r="H23">
            <v>59</v>
          </cell>
          <cell r="J23">
            <v>1</v>
          </cell>
        </row>
        <row r="24">
          <cell r="D24">
            <v>614</v>
          </cell>
          <cell r="F24">
            <v>232</v>
          </cell>
          <cell r="H24">
            <v>89</v>
          </cell>
          <cell r="J24">
            <v>2</v>
          </cell>
        </row>
        <row r="25">
          <cell r="D25">
            <v>1731</v>
          </cell>
          <cell r="F25">
            <v>578</v>
          </cell>
          <cell r="H25">
            <v>179</v>
          </cell>
          <cell r="J25">
            <v>19</v>
          </cell>
        </row>
        <row r="26">
          <cell r="D26">
            <v>667</v>
          </cell>
          <cell r="F26">
            <v>141</v>
          </cell>
          <cell r="H26">
            <v>50</v>
          </cell>
          <cell r="J26">
            <v>2</v>
          </cell>
        </row>
        <row r="27">
          <cell r="D27">
            <v>244</v>
          </cell>
          <cell r="F27">
            <v>50</v>
          </cell>
          <cell r="H27">
            <v>65</v>
          </cell>
          <cell r="J27">
            <v>3</v>
          </cell>
        </row>
        <row r="28">
          <cell r="D28">
            <v>2034</v>
          </cell>
          <cell r="F28">
            <v>724</v>
          </cell>
          <cell r="H28">
            <v>171</v>
          </cell>
          <cell r="J28">
            <v>30</v>
          </cell>
        </row>
        <row r="30">
          <cell r="D30">
            <v>4441</v>
          </cell>
          <cell r="F30">
            <v>1673</v>
          </cell>
          <cell r="H30">
            <v>324</v>
          </cell>
          <cell r="J30">
            <v>583</v>
          </cell>
        </row>
        <row r="32">
          <cell r="D32">
            <v>437</v>
          </cell>
          <cell r="F32">
            <v>400</v>
          </cell>
          <cell r="H32">
            <v>70</v>
          </cell>
          <cell r="J32">
            <v>2</v>
          </cell>
        </row>
        <row r="33">
          <cell r="D33">
            <v>398</v>
          </cell>
          <cell r="F33">
            <v>266</v>
          </cell>
          <cell r="H33">
            <v>46</v>
          </cell>
          <cell r="J33">
            <v>19</v>
          </cell>
        </row>
        <row r="34">
          <cell r="D34">
            <v>496</v>
          </cell>
          <cell r="F34">
            <v>170</v>
          </cell>
          <cell r="H34">
            <v>82</v>
          </cell>
          <cell r="J34">
            <v>15</v>
          </cell>
        </row>
        <row r="35">
          <cell r="D35">
            <v>301</v>
          </cell>
          <cell r="F35">
            <v>176</v>
          </cell>
          <cell r="H35">
            <v>42</v>
          </cell>
          <cell r="J35">
            <v>9</v>
          </cell>
        </row>
        <row r="36">
          <cell r="D36">
            <v>392</v>
          </cell>
          <cell r="F36">
            <v>174</v>
          </cell>
          <cell r="H36">
            <v>52</v>
          </cell>
          <cell r="J36">
            <v>24</v>
          </cell>
        </row>
        <row r="37">
          <cell r="D37">
            <v>1054</v>
          </cell>
          <cell r="F37">
            <v>696</v>
          </cell>
          <cell r="H37">
            <v>137</v>
          </cell>
          <cell r="J37">
            <v>47</v>
          </cell>
        </row>
        <row r="39">
          <cell r="D39">
            <v>286</v>
          </cell>
          <cell r="F39">
            <v>82</v>
          </cell>
          <cell r="H39">
            <v>25</v>
          </cell>
          <cell r="J39">
            <v>7</v>
          </cell>
        </row>
        <row r="40">
          <cell r="D40">
            <v>258</v>
          </cell>
          <cell r="F40">
            <v>59</v>
          </cell>
          <cell r="H40">
            <v>39</v>
          </cell>
          <cell r="J40">
            <v>9</v>
          </cell>
        </row>
        <row r="41">
          <cell r="D41">
            <v>648</v>
          </cell>
          <cell r="F41">
            <v>287</v>
          </cell>
          <cell r="H41">
            <v>40</v>
          </cell>
          <cell r="J41">
            <v>45</v>
          </cell>
        </row>
        <row r="42">
          <cell r="D42">
            <v>512</v>
          </cell>
          <cell r="F42">
            <v>233</v>
          </cell>
          <cell r="H42">
            <v>33</v>
          </cell>
          <cell r="J42">
            <v>42</v>
          </cell>
        </row>
        <row r="43">
          <cell r="D43">
            <v>328</v>
          </cell>
          <cell r="F43">
            <v>5</v>
          </cell>
          <cell r="H43">
            <v>65</v>
          </cell>
          <cell r="J43">
            <v>7</v>
          </cell>
        </row>
        <row r="44">
          <cell r="D44">
            <v>303</v>
          </cell>
          <cell r="F44">
            <v>158</v>
          </cell>
          <cell r="H44">
            <v>21</v>
          </cell>
          <cell r="J44">
            <v>14</v>
          </cell>
        </row>
        <row r="45">
          <cell r="D45">
            <v>370</v>
          </cell>
          <cell r="F45">
            <v>152</v>
          </cell>
          <cell r="H45">
            <v>51</v>
          </cell>
          <cell r="J45">
            <v>13</v>
          </cell>
        </row>
        <row r="47">
          <cell r="D47">
            <v>509</v>
          </cell>
          <cell r="F47">
            <v>157</v>
          </cell>
          <cell r="H47">
            <v>71</v>
          </cell>
          <cell r="J47">
            <v>4</v>
          </cell>
        </row>
        <row r="48">
          <cell r="D48">
            <v>845</v>
          </cell>
          <cell r="F48">
            <v>224</v>
          </cell>
          <cell r="H48">
            <v>134</v>
          </cell>
          <cell r="J48">
            <v>3</v>
          </cell>
        </row>
        <row r="49">
          <cell r="D49">
            <v>416</v>
          </cell>
          <cell r="F49">
            <v>73</v>
          </cell>
          <cell r="H49">
            <v>66</v>
          </cell>
          <cell r="J49">
            <v>2</v>
          </cell>
        </row>
        <row r="50">
          <cell r="D50">
            <v>526</v>
          </cell>
          <cell r="F50">
            <v>15</v>
          </cell>
          <cell r="H50">
            <v>107</v>
          </cell>
          <cell r="J50">
            <v>15</v>
          </cell>
        </row>
        <row r="52">
          <cell r="D52">
            <v>76</v>
          </cell>
          <cell r="F52">
            <v>45</v>
          </cell>
          <cell r="H52">
            <v>33</v>
          </cell>
          <cell r="J52">
            <v>0</v>
          </cell>
        </row>
        <row r="53">
          <cell r="D53">
            <v>291</v>
          </cell>
          <cell r="F53">
            <v>149</v>
          </cell>
          <cell r="H53">
            <v>76</v>
          </cell>
          <cell r="J53">
            <v>4</v>
          </cell>
        </row>
        <row r="54">
          <cell r="D54">
            <v>162</v>
          </cell>
          <cell r="F54">
            <v>103</v>
          </cell>
          <cell r="H54">
            <v>55</v>
          </cell>
          <cell r="J54">
            <v>3</v>
          </cell>
        </row>
        <row r="55">
          <cell r="D55">
            <v>274</v>
          </cell>
          <cell r="F55">
            <v>118</v>
          </cell>
          <cell r="H55">
            <v>61</v>
          </cell>
          <cell r="J55">
            <v>4</v>
          </cell>
        </row>
        <row r="56">
          <cell r="D56">
            <v>282</v>
          </cell>
          <cell r="F56">
            <v>187</v>
          </cell>
          <cell r="H56">
            <v>50</v>
          </cell>
          <cell r="J56">
            <v>24</v>
          </cell>
        </row>
      </sheetData>
      <sheetData sheetId="9">
        <row r="8">
          <cell r="D8">
            <v>463</v>
          </cell>
          <cell r="F8">
            <v>1027</v>
          </cell>
          <cell r="H8">
            <v>746</v>
          </cell>
          <cell r="J8">
            <v>663</v>
          </cell>
          <cell r="L8">
            <v>499</v>
          </cell>
          <cell r="N8">
            <v>335</v>
          </cell>
        </row>
        <row r="9">
          <cell r="D9">
            <v>426</v>
          </cell>
          <cell r="F9">
            <v>651</v>
          </cell>
          <cell r="H9">
            <v>472</v>
          </cell>
          <cell r="J9">
            <v>387</v>
          </cell>
          <cell r="L9">
            <v>306</v>
          </cell>
          <cell r="N9">
            <v>202</v>
          </cell>
        </row>
        <row r="10">
          <cell r="D10">
            <v>662</v>
          </cell>
          <cell r="F10">
            <v>1048</v>
          </cell>
          <cell r="H10">
            <v>794</v>
          </cell>
          <cell r="J10">
            <v>597</v>
          </cell>
          <cell r="L10">
            <v>382</v>
          </cell>
          <cell r="N10">
            <v>285</v>
          </cell>
        </row>
        <row r="11">
          <cell r="D11">
            <v>724</v>
          </cell>
          <cell r="F11">
            <v>1057</v>
          </cell>
          <cell r="H11">
            <v>806</v>
          </cell>
          <cell r="J11">
            <v>562</v>
          </cell>
          <cell r="L11">
            <v>303</v>
          </cell>
          <cell r="N11">
            <v>211</v>
          </cell>
        </row>
        <row r="12">
          <cell r="D12">
            <v>367</v>
          </cell>
          <cell r="F12">
            <v>741</v>
          </cell>
          <cell r="H12">
            <v>557</v>
          </cell>
          <cell r="J12">
            <v>470</v>
          </cell>
          <cell r="L12">
            <v>251</v>
          </cell>
          <cell r="N12">
            <v>131</v>
          </cell>
        </row>
        <row r="14">
          <cell r="D14">
            <v>734</v>
          </cell>
          <cell r="F14">
            <v>998</v>
          </cell>
          <cell r="H14">
            <v>695</v>
          </cell>
          <cell r="J14">
            <v>539</v>
          </cell>
          <cell r="L14">
            <v>284</v>
          </cell>
          <cell r="N14">
            <v>204</v>
          </cell>
        </row>
        <row r="15">
          <cell r="D15">
            <v>821</v>
          </cell>
          <cell r="F15">
            <v>1287</v>
          </cell>
          <cell r="H15">
            <v>728</v>
          </cell>
          <cell r="J15">
            <v>624</v>
          </cell>
          <cell r="L15">
            <v>368</v>
          </cell>
          <cell r="N15">
            <v>196</v>
          </cell>
        </row>
        <row r="16">
          <cell r="D16">
            <v>677</v>
          </cell>
          <cell r="F16">
            <v>916</v>
          </cell>
          <cell r="H16">
            <v>656</v>
          </cell>
          <cell r="J16">
            <v>469</v>
          </cell>
          <cell r="L16">
            <v>237</v>
          </cell>
          <cell r="N16">
            <v>186</v>
          </cell>
        </row>
        <row r="17">
          <cell r="D17">
            <v>373</v>
          </cell>
          <cell r="F17">
            <v>645</v>
          </cell>
          <cell r="H17">
            <v>449</v>
          </cell>
          <cell r="J17">
            <v>358</v>
          </cell>
          <cell r="L17">
            <v>240</v>
          </cell>
          <cell r="N17">
            <v>148</v>
          </cell>
        </row>
        <row r="18">
          <cell r="D18">
            <v>354</v>
          </cell>
          <cell r="F18">
            <v>481</v>
          </cell>
          <cell r="H18">
            <v>316</v>
          </cell>
          <cell r="J18">
            <v>271</v>
          </cell>
          <cell r="L18">
            <v>181</v>
          </cell>
          <cell r="N18">
            <v>132</v>
          </cell>
        </row>
        <row r="19">
          <cell r="D19">
            <v>311</v>
          </cell>
          <cell r="F19">
            <v>757</v>
          </cell>
          <cell r="H19">
            <v>667</v>
          </cell>
          <cell r="J19">
            <v>504</v>
          </cell>
          <cell r="L19">
            <v>361</v>
          </cell>
          <cell r="N19">
            <v>227</v>
          </cell>
        </row>
        <row r="21">
          <cell r="D21">
            <v>164</v>
          </cell>
          <cell r="F21">
            <v>332</v>
          </cell>
          <cell r="H21">
            <v>205</v>
          </cell>
          <cell r="J21">
            <v>199</v>
          </cell>
          <cell r="L21">
            <v>142</v>
          </cell>
          <cell r="N21">
            <v>126</v>
          </cell>
        </row>
        <row r="22">
          <cell r="D22">
            <v>349</v>
          </cell>
          <cell r="F22">
            <v>791</v>
          </cell>
          <cell r="H22">
            <v>656</v>
          </cell>
          <cell r="J22">
            <v>471</v>
          </cell>
          <cell r="L22">
            <v>329</v>
          </cell>
          <cell r="N22">
            <v>225</v>
          </cell>
        </row>
        <row r="23">
          <cell r="D23">
            <v>308</v>
          </cell>
          <cell r="F23">
            <v>553</v>
          </cell>
          <cell r="H23">
            <v>338</v>
          </cell>
          <cell r="J23">
            <v>276</v>
          </cell>
          <cell r="L23">
            <v>155</v>
          </cell>
          <cell r="N23">
            <v>110</v>
          </cell>
        </row>
        <row r="24">
          <cell r="D24">
            <v>585</v>
          </cell>
          <cell r="F24">
            <v>1057</v>
          </cell>
          <cell r="H24">
            <v>822</v>
          </cell>
          <cell r="J24">
            <v>740</v>
          </cell>
          <cell r="L24">
            <v>394</v>
          </cell>
          <cell r="N24">
            <v>215</v>
          </cell>
        </row>
        <row r="25">
          <cell r="D25">
            <v>1386</v>
          </cell>
          <cell r="F25">
            <v>3099</v>
          </cell>
          <cell r="H25">
            <v>2539</v>
          </cell>
          <cell r="J25">
            <v>1896</v>
          </cell>
          <cell r="L25">
            <v>1089</v>
          </cell>
          <cell r="N25">
            <v>663</v>
          </cell>
        </row>
        <row r="26">
          <cell r="D26">
            <v>451</v>
          </cell>
          <cell r="F26">
            <v>1015</v>
          </cell>
          <cell r="H26">
            <v>916</v>
          </cell>
          <cell r="J26">
            <v>709</v>
          </cell>
          <cell r="L26">
            <v>396</v>
          </cell>
          <cell r="N26">
            <v>229</v>
          </cell>
        </row>
        <row r="27">
          <cell r="D27">
            <v>299</v>
          </cell>
          <cell r="F27">
            <v>517</v>
          </cell>
          <cell r="H27">
            <v>354</v>
          </cell>
          <cell r="J27">
            <v>266</v>
          </cell>
          <cell r="L27">
            <v>177</v>
          </cell>
          <cell r="N27">
            <v>107</v>
          </cell>
        </row>
        <row r="28">
          <cell r="D28">
            <v>1107</v>
          </cell>
          <cell r="F28">
            <v>3486</v>
          </cell>
          <cell r="H28">
            <v>3378</v>
          </cell>
          <cell r="J28">
            <v>2632</v>
          </cell>
          <cell r="L28">
            <v>1708</v>
          </cell>
          <cell r="N28">
            <v>1211</v>
          </cell>
        </row>
        <row r="30">
          <cell r="D30">
            <v>1221</v>
          </cell>
          <cell r="F30">
            <v>6386</v>
          </cell>
          <cell r="H30">
            <v>7937</v>
          </cell>
          <cell r="J30">
            <v>5900</v>
          </cell>
          <cell r="L30">
            <v>4603</v>
          </cell>
          <cell r="N30">
            <v>4384</v>
          </cell>
        </row>
        <row r="32">
          <cell r="D32">
            <v>692</v>
          </cell>
          <cell r="F32">
            <v>1250</v>
          </cell>
          <cell r="H32">
            <v>829</v>
          </cell>
          <cell r="J32">
            <v>710</v>
          </cell>
          <cell r="L32">
            <v>425</v>
          </cell>
          <cell r="N32">
            <v>305</v>
          </cell>
        </row>
        <row r="33">
          <cell r="D33">
            <v>276</v>
          </cell>
          <cell r="F33">
            <v>762</v>
          </cell>
          <cell r="H33">
            <v>815</v>
          </cell>
          <cell r="J33">
            <v>532</v>
          </cell>
          <cell r="L33">
            <v>390</v>
          </cell>
          <cell r="N33">
            <v>329</v>
          </cell>
        </row>
        <row r="34">
          <cell r="D34">
            <v>327</v>
          </cell>
          <cell r="F34">
            <v>728</v>
          </cell>
          <cell r="H34">
            <v>595</v>
          </cell>
          <cell r="J34">
            <v>473</v>
          </cell>
          <cell r="L34">
            <v>390</v>
          </cell>
          <cell r="N34">
            <v>336</v>
          </cell>
        </row>
        <row r="35">
          <cell r="D35">
            <v>259</v>
          </cell>
          <cell r="F35">
            <v>561</v>
          </cell>
          <cell r="H35">
            <v>560</v>
          </cell>
          <cell r="J35">
            <v>400</v>
          </cell>
          <cell r="L35">
            <v>293</v>
          </cell>
          <cell r="N35">
            <v>254</v>
          </cell>
        </row>
        <row r="36">
          <cell r="D36">
            <v>262</v>
          </cell>
          <cell r="F36">
            <v>611</v>
          </cell>
          <cell r="H36">
            <v>603</v>
          </cell>
          <cell r="J36">
            <v>509</v>
          </cell>
          <cell r="L36">
            <v>323</v>
          </cell>
          <cell r="N36">
            <v>287</v>
          </cell>
        </row>
        <row r="37">
          <cell r="D37">
            <v>876</v>
          </cell>
          <cell r="F37">
            <v>2146</v>
          </cell>
          <cell r="H37">
            <v>1873</v>
          </cell>
          <cell r="J37">
            <v>1308</v>
          </cell>
          <cell r="L37">
            <v>930</v>
          </cell>
          <cell r="N37">
            <v>687</v>
          </cell>
        </row>
        <row r="39">
          <cell r="D39">
            <v>136</v>
          </cell>
          <cell r="F39">
            <v>314</v>
          </cell>
          <cell r="H39">
            <v>290</v>
          </cell>
          <cell r="J39">
            <v>228</v>
          </cell>
          <cell r="L39">
            <v>166</v>
          </cell>
          <cell r="N39">
            <v>147</v>
          </cell>
        </row>
        <row r="40">
          <cell r="D40">
            <v>183</v>
          </cell>
          <cell r="F40">
            <v>299</v>
          </cell>
          <cell r="H40">
            <v>222</v>
          </cell>
          <cell r="J40">
            <v>162</v>
          </cell>
          <cell r="L40">
            <v>153</v>
          </cell>
          <cell r="N40">
            <v>156</v>
          </cell>
        </row>
        <row r="41">
          <cell r="D41">
            <v>350</v>
          </cell>
          <cell r="F41">
            <v>945</v>
          </cell>
          <cell r="H41">
            <v>1025</v>
          </cell>
          <cell r="J41">
            <v>757</v>
          </cell>
          <cell r="L41">
            <v>568</v>
          </cell>
          <cell r="N41">
            <v>435</v>
          </cell>
        </row>
        <row r="42">
          <cell r="D42">
            <v>220</v>
          </cell>
          <cell r="F42">
            <v>772</v>
          </cell>
          <cell r="H42">
            <v>859</v>
          </cell>
          <cell r="J42">
            <v>703</v>
          </cell>
          <cell r="L42">
            <v>465</v>
          </cell>
          <cell r="N42">
            <v>393</v>
          </cell>
        </row>
        <row r="43">
          <cell r="D43">
            <v>338</v>
          </cell>
          <cell r="F43">
            <v>676</v>
          </cell>
          <cell r="H43">
            <v>559</v>
          </cell>
          <cell r="J43">
            <v>432</v>
          </cell>
          <cell r="L43">
            <v>332</v>
          </cell>
          <cell r="N43">
            <v>187</v>
          </cell>
        </row>
        <row r="44">
          <cell r="D44">
            <v>90</v>
          </cell>
          <cell r="F44">
            <v>344</v>
          </cell>
          <cell r="H44">
            <v>341</v>
          </cell>
          <cell r="J44">
            <v>314</v>
          </cell>
          <cell r="L44">
            <v>290</v>
          </cell>
          <cell r="N44">
            <v>259</v>
          </cell>
        </row>
        <row r="45">
          <cell r="D45">
            <v>342</v>
          </cell>
          <cell r="F45">
            <v>809</v>
          </cell>
          <cell r="H45">
            <v>841</v>
          </cell>
          <cell r="J45">
            <v>556</v>
          </cell>
          <cell r="L45">
            <v>356</v>
          </cell>
          <cell r="N45">
            <v>248</v>
          </cell>
        </row>
        <row r="47">
          <cell r="D47">
            <v>400</v>
          </cell>
          <cell r="F47">
            <v>757</v>
          </cell>
          <cell r="H47">
            <v>641</v>
          </cell>
          <cell r="J47">
            <v>555</v>
          </cell>
          <cell r="L47">
            <v>300</v>
          </cell>
          <cell r="N47">
            <v>189</v>
          </cell>
        </row>
        <row r="48">
          <cell r="D48">
            <v>728</v>
          </cell>
          <cell r="F48">
            <v>1368</v>
          </cell>
          <cell r="H48">
            <v>1119</v>
          </cell>
          <cell r="J48">
            <v>961</v>
          </cell>
          <cell r="L48">
            <v>443</v>
          </cell>
          <cell r="N48">
            <v>268</v>
          </cell>
        </row>
        <row r="49">
          <cell r="D49">
            <v>506</v>
          </cell>
          <cell r="F49">
            <v>935</v>
          </cell>
          <cell r="H49">
            <v>739</v>
          </cell>
          <cell r="J49">
            <v>597</v>
          </cell>
          <cell r="L49">
            <v>293</v>
          </cell>
          <cell r="N49">
            <v>155</v>
          </cell>
        </row>
        <row r="50">
          <cell r="D50">
            <v>490</v>
          </cell>
          <cell r="F50">
            <v>1208</v>
          </cell>
          <cell r="H50">
            <v>1260</v>
          </cell>
          <cell r="J50">
            <v>999</v>
          </cell>
          <cell r="L50">
            <v>558</v>
          </cell>
          <cell r="N50">
            <v>379</v>
          </cell>
        </row>
        <row r="52">
          <cell r="D52">
            <v>169</v>
          </cell>
          <cell r="F52">
            <v>327</v>
          </cell>
          <cell r="H52">
            <v>220</v>
          </cell>
          <cell r="J52">
            <v>122</v>
          </cell>
          <cell r="L52">
            <v>107</v>
          </cell>
          <cell r="N52">
            <v>59</v>
          </cell>
        </row>
        <row r="53">
          <cell r="D53">
            <v>342</v>
          </cell>
          <cell r="F53">
            <v>738</v>
          </cell>
          <cell r="H53">
            <v>403</v>
          </cell>
          <cell r="J53">
            <v>331</v>
          </cell>
          <cell r="L53">
            <v>194</v>
          </cell>
          <cell r="N53">
            <v>116</v>
          </cell>
        </row>
        <row r="54">
          <cell r="D54">
            <v>318</v>
          </cell>
          <cell r="F54">
            <v>494</v>
          </cell>
          <cell r="H54">
            <v>292</v>
          </cell>
          <cell r="J54">
            <v>195</v>
          </cell>
          <cell r="L54">
            <v>152</v>
          </cell>
          <cell r="N54">
            <v>113</v>
          </cell>
        </row>
        <row r="55">
          <cell r="D55">
            <v>401</v>
          </cell>
          <cell r="F55">
            <v>656</v>
          </cell>
          <cell r="H55">
            <v>474</v>
          </cell>
          <cell r="J55">
            <v>325</v>
          </cell>
          <cell r="L55">
            <v>227</v>
          </cell>
          <cell r="N55">
            <v>186</v>
          </cell>
        </row>
        <row r="56">
          <cell r="D56">
            <v>213</v>
          </cell>
          <cell r="F56">
            <v>670</v>
          </cell>
          <cell r="H56">
            <v>526</v>
          </cell>
          <cell r="J56">
            <v>363</v>
          </cell>
          <cell r="L56">
            <v>272</v>
          </cell>
          <cell r="N56">
            <v>199</v>
          </cell>
        </row>
      </sheetData>
      <sheetData sheetId="10">
        <row r="8">
          <cell r="D8">
            <v>450</v>
          </cell>
          <cell r="F8">
            <v>743</v>
          </cell>
          <cell r="H8">
            <v>475</v>
          </cell>
          <cell r="J8">
            <v>1057</v>
          </cell>
          <cell r="L8">
            <v>1008</v>
          </cell>
        </row>
        <row r="9">
          <cell r="D9">
            <v>229</v>
          </cell>
          <cell r="F9">
            <v>561</v>
          </cell>
          <cell r="H9">
            <v>352</v>
          </cell>
          <cell r="J9">
            <v>641</v>
          </cell>
          <cell r="L9">
            <v>661</v>
          </cell>
        </row>
        <row r="10">
          <cell r="D10">
            <v>306</v>
          </cell>
          <cell r="F10">
            <v>545</v>
          </cell>
          <cell r="H10">
            <v>606</v>
          </cell>
          <cell r="J10">
            <v>974</v>
          </cell>
          <cell r="L10">
            <v>1337</v>
          </cell>
        </row>
        <row r="11">
          <cell r="D11">
            <v>370</v>
          </cell>
          <cell r="F11">
            <v>712</v>
          </cell>
          <cell r="H11">
            <v>582</v>
          </cell>
          <cell r="J11">
            <v>941</v>
          </cell>
          <cell r="L11">
            <v>1058</v>
          </cell>
        </row>
        <row r="12">
          <cell r="D12">
            <v>255</v>
          </cell>
          <cell r="F12">
            <v>567</v>
          </cell>
          <cell r="H12">
            <v>301</v>
          </cell>
          <cell r="J12">
            <v>723</v>
          </cell>
          <cell r="L12">
            <v>671</v>
          </cell>
        </row>
        <row r="14">
          <cell r="D14">
            <v>249</v>
          </cell>
          <cell r="F14">
            <v>688</v>
          </cell>
          <cell r="H14">
            <v>605</v>
          </cell>
          <cell r="J14">
            <v>898</v>
          </cell>
          <cell r="L14">
            <v>1014</v>
          </cell>
        </row>
        <row r="15">
          <cell r="D15">
            <v>486</v>
          </cell>
          <cell r="F15">
            <v>1094</v>
          </cell>
          <cell r="H15">
            <v>441</v>
          </cell>
          <cell r="J15">
            <v>1063</v>
          </cell>
          <cell r="L15">
            <v>940</v>
          </cell>
        </row>
        <row r="16">
          <cell r="D16">
            <v>361</v>
          </cell>
          <cell r="F16">
            <v>718</v>
          </cell>
          <cell r="H16">
            <v>460</v>
          </cell>
          <cell r="J16">
            <v>769</v>
          </cell>
          <cell r="L16">
            <v>833</v>
          </cell>
        </row>
        <row r="17">
          <cell r="D17">
            <v>241</v>
          </cell>
          <cell r="F17">
            <v>460</v>
          </cell>
          <cell r="H17">
            <v>272</v>
          </cell>
          <cell r="J17">
            <v>505</v>
          </cell>
          <cell r="L17">
            <v>735</v>
          </cell>
        </row>
        <row r="18">
          <cell r="D18">
            <v>228</v>
          </cell>
          <cell r="F18">
            <v>407</v>
          </cell>
          <cell r="H18">
            <v>263</v>
          </cell>
          <cell r="J18">
            <v>398</v>
          </cell>
          <cell r="L18">
            <v>439</v>
          </cell>
        </row>
        <row r="19">
          <cell r="D19">
            <v>481</v>
          </cell>
          <cell r="F19">
            <v>746</v>
          </cell>
          <cell r="H19">
            <v>380</v>
          </cell>
          <cell r="J19">
            <v>664</v>
          </cell>
          <cell r="L19">
            <v>556</v>
          </cell>
        </row>
        <row r="21">
          <cell r="D21">
            <v>101</v>
          </cell>
          <cell r="F21">
            <v>228</v>
          </cell>
          <cell r="H21">
            <v>99</v>
          </cell>
          <cell r="J21">
            <v>363</v>
          </cell>
          <cell r="L21">
            <v>377</v>
          </cell>
        </row>
        <row r="22">
          <cell r="D22">
            <v>336</v>
          </cell>
          <cell r="F22">
            <v>565</v>
          </cell>
          <cell r="H22">
            <v>317</v>
          </cell>
          <cell r="J22">
            <v>844</v>
          </cell>
          <cell r="L22">
            <v>759</v>
          </cell>
        </row>
        <row r="23">
          <cell r="D23">
            <v>192</v>
          </cell>
          <cell r="F23">
            <v>417</v>
          </cell>
          <cell r="H23">
            <v>231</v>
          </cell>
          <cell r="J23">
            <v>523</v>
          </cell>
          <cell r="L23">
            <v>377</v>
          </cell>
        </row>
        <row r="24">
          <cell r="D24">
            <v>334</v>
          </cell>
          <cell r="F24">
            <v>923</v>
          </cell>
          <cell r="H24">
            <v>411</v>
          </cell>
          <cell r="J24">
            <v>1200</v>
          </cell>
          <cell r="L24">
            <v>945</v>
          </cell>
        </row>
        <row r="25">
          <cell r="D25">
            <v>1145</v>
          </cell>
          <cell r="F25">
            <v>2294</v>
          </cell>
          <cell r="H25">
            <v>919</v>
          </cell>
          <cell r="J25">
            <v>3118</v>
          </cell>
          <cell r="L25">
            <v>3196</v>
          </cell>
        </row>
        <row r="26">
          <cell r="D26">
            <v>313</v>
          </cell>
          <cell r="F26">
            <v>802</v>
          </cell>
          <cell r="H26">
            <v>370</v>
          </cell>
          <cell r="J26">
            <v>1344</v>
          </cell>
          <cell r="L26">
            <v>887</v>
          </cell>
        </row>
        <row r="27">
          <cell r="D27">
            <v>205</v>
          </cell>
          <cell r="F27">
            <v>314</v>
          </cell>
          <cell r="H27">
            <v>207</v>
          </cell>
          <cell r="J27">
            <v>458</v>
          </cell>
          <cell r="L27">
            <v>536</v>
          </cell>
        </row>
        <row r="28">
          <cell r="D28">
            <v>2336</v>
          </cell>
          <cell r="F28">
            <v>2908</v>
          </cell>
          <cell r="H28">
            <v>1345</v>
          </cell>
          <cell r="J28">
            <v>3298</v>
          </cell>
          <cell r="L28">
            <v>3635</v>
          </cell>
        </row>
        <row r="30">
          <cell r="D30">
            <v>9102</v>
          </cell>
          <cell r="F30">
            <v>6922</v>
          </cell>
          <cell r="H30">
            <v>3428</v>
          </cell>
          <cell r="J30">
            <v>3765</v>
          </cell>
          <cell r="L30">
            <v>7214</v>
          </cell>
        </row>
        <row r="32">
          <cell r="D32">
            <v>343</v>
          </cell>
          <cell r="F32">
            <v>1004</v>
          </cell>
          <cell r="H32">
            <v>454</v>
          </cell>
          <cell r="J32">
            <v>1389</v>
          </cell>
          <cell r="L32">
            <v>1021</v>
          </cell>
        </row>
        <row r="33">
          <cell r="D33">
            <v>516</v>
          </cell>
          <cell r="F33">
            <v>675</v>
          </cell>
          <cell r="H33">
            <v>420</v>
          </cell>
          <cell r="J33">
            <v>622</v>
          </cell>
          <cell r="L33">
            <v>871</v>
          </cell>
        </row>
        <row r="34">
          <cell r="D34">
            <v>441</v>
          </cell>
          <cell r="F34">
            <v>696</v>
          </cell>
          <cell r="H34">
            <v>346</v>
          </cell>
          <cell r="J34">
            <v>678</v>
          </cell>
          <cell r="L34">
            <v>688</v>
          </cell>
        </row>
        <row r="35">
          <cell r="D35">
            <v>229</v>
          </cell>
          <cell r="F35">
            <v>391</v>
          </cell>
          <cell r="H35">
            <v>235</v>
          </cell>
          <cell r="J35">
            <v>564</v>
          </cell>
          <cell r="L35">
            <v>908</v>
          </cell>
        </row>
        <row r="36">
          <cell r="D36">
            <v>406</v>
          </cell>
          <cell r="F36">
            <v>531</v>
          </cell>
          <cell r="H36">
            <v>309</v>
          </cell>
          <cell r="J36">
            <v>600</v>
          </cell>
          <cell r="L36">
            <v>749</v>
          </cell>
        </row>
        <row r="37">
          <cell r="D37">
            <v>1090</v>
          </cell>
          <cell r="F37">
            <v>1629</v>
          </cell>
          <cell r="H37">
            <v>1027</v>
          </cell>
          <cell r="J37">
            <v>1728</v>
          </cell>
          <cell r="L37">
            <v>2346</v>
          </cell>
        </row>
        <row r="39">
          <cell r="D39">
            <v>238</v>
          </cell>
          <cell r="F39">
            <v>267</v>
          </cell>
          <cell r="H39">
            <v>177</v>
          </cell>
          <cell r="J39">
            <v>278</v>
          </cell>
          <cell r="L39">
            <v>321</v>
          </cell>
        </row>
        <row r="40">
          <cell r="D40">
            <v>123</v>
          </cell>
          <cell r="F40">
            <v>267</v>
          </cell>
          <cell r="H40">
            <v>126</v>
          </cell>
          <cell r="J40">
            <v>292</v>
          </cell>
          <cell r="L40">
            <v>367</v>
          </cell>
        </row>
        <row r="41">
          <cell r="D41">
            <v>767</v>
          </cell>
          <cell r="F41">
            <v>849</v>
          </cell>
          <cell r="H41">
            <v>444</v>
          </cell>
          <cell r="J41">
            <v>701</v>
          </cell>
          <cell r="L41">
            <v>1319</v>
          </cell>
        </row>
        <row r="42">
          <cell r="D42">
            <v>671</v>
          </cell>
          <cell r="F42">
            <v>844</v>
          </cell>
          <cell r="H42">
            <v>406</v>
          </cell>
          <cell r="J42">
            <v>588</v>
          </cell>
          <cell r="L42">
            <v>903</v>
          </cell>
        </row>
        <row r="43">
          <cell r="D43">
            <v>253</v>
          </cell>
          <cell r="F43">
            <v>542</v>
          </cell>
          <cell r="H43">
            <v>340</v>
          </cell>
          <cell r="J43">
            <v>638</v>
          </cell>
          <cell r="L43">
            <v>751</v>
          </cell>
        </row>
        <row r="44">
          <cell r="D44">
            <v>350</v>
          </cell>
          <cell r="F44">
            <v>387</v>
          </cell>
          <cell r="H44">
            <v>147</v>
          </cell>
          <cell r="J44">
            <v>333</v>
          </cell>
          <cell r="L44">
            <v>421</v>
          </cell>
        </row>
        <row r="45">
          <cell r="D45">
            <v>289</v>
          </cell>
          <cell r="F45">
            <v>596</v>
          </cell>
          <cell r="H45">
            <v>408</v>
          </cell>
          <cell r="J45">
            <v>768</v>
          </cell>
          <cell r="L45">
            <v>1091</v>
          </cell>
        </row>
        <row r="47">
          <cell r="D47">
            <v>259</v>
          </cell>
          <cell r="F47">
            <v>582</v>
          </cell>
          <cell r="H47">
            <v>373</v>
          </cell>
          <cell r="J47">
            <v>670</v>
          </cell>
          <cell r="L47">
            <v>958</v>
          </cell>
        </row>
        <row r="48">
          <cell r="D48">
            <v>521</v>
          </cell>
          <cell r="F48">
            <v>1008</v>
          </cell>
          <cell r="H48">
            <v>439</v>
          </cell>
          <cell r="J48">
            <v>1274</v>
          </cell>
          <cell r="L48">
            <v>1645</v>
          </cell>
        </row>
        <row r="49">
          <cell r="D49">
            <v>319</v>
          </cell>
          <cell r="F49">
            <v>812</v>
          </cell>
          <cell r="H49">
            <v>299</v>
          </cell>
          <cell r="J49">
            <v>871</v>
          </cell>
          <cell r="L49">
            <v>924</v>
          </cell>
        </row>
        <row r="50">
          <cell r="D50">
            <v>787</v>
          </cell>
          <cell r="F50">
            <v>1269</v>
          </cell>
          <cell r="H50">
            <v>550</v>
          </cell>
          <cell r="J50">
            <v>1090</v>
          </cell>
          <cell r="L50">
            <v>1198</v>
          </cell>
        </row>
        <row r="52">
          <cell r="D52">
            <v>134</v>
          </cell>
          <cell r="F52">
            <v>255</v>
          </cell>
          <cell r="H52">
            <v>126</v>
          </cell>
          <cell r="J52">
            <v>247</v>
          </cell>
          <cell r="L52">
            <v>242</v>
          </cell>
        </row>
        <row r="53">
          <cell r="D53">
            <v>317</v>
          </cell>
          <cell r="F53">
            <v>452</v>
          </cell>
          <cell r="H53">
            <v>247</v>
          </cell>
          <cell r="J53">
            <v>562</v>
          </cell>
          <cell r="L53">
            <v>546</v>
          </cell>
        </row>
        <row r="54">
          <cell r="D54">
            <v>244</v>
          </cell>
          <cell r="F54">
            <v>335</v>
          </cell>
          <cell r="H54">
            <v>241</v>
          </cell>
          <cell r="J54">
            <v>368</v>
          </cell>
          <cell r="L54">
            <v>376</v>
          </cell>
        </row>
        <row r="55">
          <cell r="D55">
            <v>238</v>
          </cell>
          <cell r="F55">
            <v>408</v>
          </cell>
          <cell r="H55">
            <v>415</v>
          </cell>
          <cell r="J55">
            <v>655</v>
          </cell>
          <cell r="L55">
            <v>553</v>
          </cell>
        </row>
        <row r="56">
          <cell r="D56">
            <v>512</v>
          </cell>
          <cell r="F56">
            <v>536</v>
          </cell>
          <cell r="H56">
            <v>286</v>
          </cell>
          <cell r="J56">
            <v>444</v>
          </cell>
          <cell r="L56">
            <v>465</v>
          </cell>
        </row>
      </sheetData>
      <sheetData sheetId="11">
        <row r="8">
          <cell r="D8">
            <v>608</v>
          </cell>
          <cell r="F8">
            <v>907</v>
          </cell>
          <cell r="H8">
            <v>596</v>
          </cell>
          <cell r="J8">
            <v>607</v>
          </cell>
          <cell r="L8">
            <v>435</v>
          </cell>
          <cell r="N8">
            <v>136</v>
          </cell>
          <cell r="P8">
            <v>444</v>
          </cell>
        </row>
        <row r="9">
          <cell r="D9">
            <v>413</v>
          </cell>
          <cell r="F9">
            <v>590</v>
          </cell>
          <cell r="H9">
            <v>381</v>
          </cell>
          <cell r="J9">
            <v>361</v>
          </cell>
          <cell r="L9">
            <v>203</v>
          </cell>
          <cell r="N9">
            <v>82</v>
          </cell>
          <cell r="P9">
            <v>414</v>
          </cell>
        </row>
        <row r="10">
          <cell r="D10">
            <v>642</v>
          </cell>
          <cell r="F10">
            <v>970</v>
          </cell>
          <cell r="H10">
            <v>590</v>
          </cell>
          <cell r="J10">
            <v>508</v>
          </cell>
          <cell r="L10">
            <v>287</v>
          </cell>
          <cell r="N10">
            <v>82</v>
          </cell>
          <cell r="P10">
            <v>689</v>
          </cell>
        </row>
        <row r="11">
          <cell r="D11">
            <v>616</v>
          </cell>
          <cell r="F11">
            <v>885</v>
          </cell>
          <cell r="H11">
            <v>588</v>
          </cell>
          <cell r="J11">
            <v>515</v>
          </cell>
          <cell r="L11">
            <v>215</v>
          </cell>
          <cell r="N11">
            <v>67</v>
          </cell>
          <cell r="P11">
            <v>777</v>
          </cell>
        </row>
        <row r="12">
          <cell r="D12">
            <v>427</v>
          </cell>
          <cell r="F12">
            <v>672</v>
          </cell>
          <cell r="H12">
            <v>403</v>
          </cell>
          <cell r="J12">
            <v>353</v>
          </cell>
          <cell r="L12">
            <v>155</v>
          </cell>
          <cell r="N12">
            <v>37</v>
          </cell>
          <cell r="P12">
            <v>470</v>
          </cell>
        </row>
        <row r="14">
          <cell r="D14">
            <v>639</v>
          </cell>
          <cell r="F14">
            <v>799</v>
          </cell>
          <cell r="H14">
            <v>415</v>
          </cell>
          <cell r="J14">
            <v>363</v>
          </cell>
          <cell r="L14">
            <v>159</v>
          </cell>
          <cell r="N14">
            <v>39</v>
          </cell>
          <cell r="P14">
            <v>1040</v>
          </cell>
        </row>
        <row r="15">
          <cell r="D15">
            <v>795</v>
          </cell>
          <cell r="F15">
            <v>1062</v>
          </cell>
          <cell r="H15">
            <v>576</v>
          </cell>
          <cell r="J15">
            <v>486</v>
          </cell>
          <cell r="L15">
            <v>222</v>
          </cell>
          <cell r="N15">
            <v>59</v>
          </cell>
          <cell r="P15">
            <v>824</v>
          </cell>
        </row>
        <row r="16">
          <cell r="D16">
            <v>791</v>
          </cell>
          <cell r="F16">
            <v>723</v>
          </cell>
          <cell r="H16">
            <v>355</v>
          </cell>
          <cell r="J16">
            <v>298</v>
          </cell>
          <cell r="L16">
            <v>161</v>
          </cell>
          <cell r="N16">
            <v>63</v>
          </cell>
          <cell r="P16">
            <v>750</v>
          </cell>
        </row>
        <row r="17">
          <cell r="D17">
            <v>457</v>
          </cell>
          <cell r="F17">
            <v>525</v>
          </cell>
          <cell r="H17">
            <v>261</v>
          </cell>
          <cell r="J17">
            <v>244</v>
          </cell>
          <cell r="L17">
            <v>128</v>
          </cell>
          <cell r="N17">
            <v>39</v>
          </cell>
          <cell r="P17">
            <v>559</v>
          </cell>
        </row>
        <row r="18">
          <cell r="D18">
            <v>331</v>
          </cell>
          <cell r="F18">
            <v>375</v>
          </cell>
          <cell r="H18">
            <v>268</v>
          </cell>
          <cell r="J18">
            <v>234</v>
          </cell>
          <cell r="L18">
            <v>142</v>
          </cell>
          <cell r="N18">
            <v>43</v>
          </cell>
          <cell r="P18">
            <v>342</v>
          </cell>
        </row>
        <row r="19">
          <cell r="D19">
            <v>548</v>
          </cell>
          <cell r="F19">
            <v>624</v>
          </cell>
          <cell r="H19">
            <v>404</v>
          </cell>
          <cell r="J19">
            <v>446</v>
          </cell>
          <cell r="L19">
            <v>289</v>
          </cell>
          <cell r="N19">
            <v>98</v>
          </cell>
          <cell r="P19">
            <v>418</v>
          </cell>
        </row>
        <row r="21">
          <cell r="D21">
            <v>230</v>
          </cell>
          <cell r="F21">
            <v>315</v>
          </cell>
          <cell r="H21">
            <v>175</v>
          </cell>
          <cell r="J21">
            <v>134</v>
          </cell>
          <cell r="L21">
            <v>82</v>
          </cell>
          <cell r="N21">
            <v>28</v>
          </cell>
          <cell r="P21">
            <v>204</v>
          </cell>
        </row>
        <row r="22">
          <cell r="D22">
            <v>463</v>
          </cell>
          <cell r="F22">
            <v>670</v>
          </cell>
          <cell r="H22">
            <v>442</v>
          </cell>
          <cell r="J22">
            <v>421</v>
          </cell>
          <cell r="L22">
            <v>224</v>
          </cell>
          <cell r="N22">
            <v>89</v>
          </cell>
          <cell r="P22">
            <v>512</v>
          </cell>
        </row>
        <row r="23">
          <cell r="D23">
            <v>380</v>
          </cell>
          <cell r="F23">
            <v>449</v>
          </cell>
          <cell r="H23">
            <v>194</v>
          </cell>
          <cell r="J23">
            <v>177</v>
          </cell>
          <cell r="L23">
            <v>83</v>
          </cell>
          <cell r="N23">
            <v>30</v>
          </cell>
          <cell r="P23">
            <v>427</v>
          </cell>
        </row>
        <row r="24">
          <cell r="D24">
            <v>598</v>
          </cell>
          <cell r="F24">
            <v>847</v>
          </cell>
          <cell r="H24">
            <v>610</v>
          </cell>
          <cell r="J24">
            <v>540</v>
          </cell>
          <cell r="L24">
            <v>267</v>
          </cell>
          <cell r="N24">
            <v>52</v>
          </cell>
          <cell r="P24">
            <v>899</v>
          </cell>
        </row>
        <row r="25">
          <cell r="D25">
            <v>1697</v>
          </cell>
          <cell r="F25">
            <v>2475</v>
          </cell>
          <cell r="H25">
            <v>1705</v>
          </cell>
          <cell r="J25">
            <v>1588</v>
          </cell>
          <cell r="L25">
            <v>878</v>
          </cell>
          <cell r="N25">
            <v>167</v>
          </cell>
          <cell r="P25">
            <v>2162</v>
          </cell>
        </row>
        <row r="26">
          <cell r="D26">
            <v>575</v>
          </cell>
          <cell r="F26">
            <v>1009</v>
          </cell>
          <cell r="H26">
            <v>617</v>
          </cell>
          <cell r="J26">
            <v>651</v>
          </cell>
          <cell r="L26">
            <v>268</v>
          </cell>
          <cell r="N26">
            <v>56</v>
          </cell>
          <cell r="P26">
            <v>540</v>
          </cell>
        </row>
        <row r="27">
          <cell r="D27">
            <v>270</v>
          </cell>
          <cell r="F27">
            <v>489</v>
          </cell>
          <cell r="H27">
            <v>229</v>
          </cell>
          <cell r="J27">
            <v>228</v>
          </cell>
          <cell r="L27">
            <v>99</v>
          </cell>
          <cell r="N27">
            <v>35</v>
          </cell>
          <cell r="P27">
            <v>370</v>
          </cell>
        </row>
        <row r="28">
          <cell r="D28">
            <v>2231</v>
          </cell>
          <cell r="F28">
            <v>2847</v>
          </cell>
          <cell r="H28">
            <v>1999</v>
          </cell>
          <cell r="J28">
            <v>2137</v>
          </cell>
          <cell r="L28">
            <v>1380</v>
          </cell>
          <cell r="N28">
            <v>383</v>
          </cell>
          <cell r="P28">
            <v>2545</v>
          </cell>
        </row>
        <row r="30">
          <cell r="D30">
            <v>6458</v>
          </cell>
          <cell r="F30">
            <v>5087</v>
          </cell>
          <cell r="H30">
            <v>4469</v>
          </cell>
          <cell r="J30">
            <v>5272</v>
          </cell>
          <cell r="L30">
            <v>4651</v>
          </cell>
          <cell r="N30">
            <v>1907</v>
          </cell>
          <cell r="P30">
            <v>2587</v>
          </cell>
        </row>
        <row r="32">
          <cell r="D32">
            <v>685</v>
          </cell>
          <cell r="F32">
            <v>985</v>
          </cell>
          <cell r="H32">
            <v>634</v>
          </cell>
          <cell r="J32">
            <v>611</v>
          </cell>
          <cell r="L32">
            <v>369</v>
          </cell>
          <cell r="N32">
            <v>125</v>
          </cell>
          <cell r="P32">
            <v>802</v>
          </cell>
        </row>
        <row r="33">
          <cell r="D33">
            <v>515</v>
          </cell>
          <cell r="F33">
            <v>541</v>
          </cell>
          <cell r="H33">
            <v>527</v>
          </cell>
          <cell r="J33">
            <v>589</v>
          </cell>
          <cell r="L33">
            <v>411</v>
          </cell>
          <cell r="N33">
            <v>114</v>
          </cell>
          <cell r="P33">
            <v>407</v>
          </cell>
        </row>
        <row r="34">
          <cell r="D34">
            <v>438</v>
          </cell>
          <cell r="F34">
            <v>534</v>
          </cell>
          <cell r="H34">
            <v>462</v>
          </cell>
          <cell r="J34">
            <v>532</v>
          </cell>
          <cell r="L34">
            <v>405</v>
          </cell>
          <cell r="N34">
            <v>163</v>
          </cell>
          <cell r="P34">
            <v>315</v>
          </cell>
        </row>
        <row r="35">
          <cell r="D35">
            <v>469</v>
          </cell>
          <cell r="F35">
            <v>484</v>
          </cell>
          <cell r="H35">
            <v>369</v>
          </cell>
          <cell r="J35">
            <v>353</v>
          </cell>
          <cell r="L35">
            <v>261</v>
          </cell>
          <cell r="N35">
            <v>72</v>
          </cell>
          <cell r="P35">
            <v>319</v>
          </cell>
        </row>
        <row r="36">
          <cell r="D36">
            <v>438</v>
          </cell>
          <cell r="F36">
            <v>511</v>
          </cell>
          <cell r="H36">
            <v>409</v>
          </cell>
          <cell r="J36">
            <v>478</v>
          </cell>
          <cell r="L36">
            <v>336</v>
          </cell>
          <cell r="N36">
            <v>142</v>
          </cell>
          <cell r="P36">
            <v>281</v>
          </cell>
        </row>
        <row r="37">
          <cell r="D37">
            <v>1125</v>
          </cell>
          <cell r="F37">
            <v>1500</v>
          </cell>
          <cell r="H37">
            <v>1342</v>
          </cell>
          <cell r="J37">
            <v>1294</v>
          </cell>
          <cell r="L37">
            <v>1020</v>
          </cell>
          <cell r="N37">
            <v>289</v>
          </cell>
          <cell r="P37">
            <v>1250</v>
          </cell>
        </row>
        <row r="39">
          <cell r="D39">
            <v>234</v>
          </cell>
          <cell r="F39">
            <v>259</v>
          </cell>
          <cell r="H39">
            <v>171</v>
          </cell>
          <cell r="J39">
            <v>246</v>
          </cell>
          <cell r="L39">
            <v>159</v>
          </cell>
          <cell r="N39">
            <v>71</v>
          </cell>
          <cell r="P39">
            <v>141</v>
          </cell>
        </row>
        <row r="40">
          <cell r="D40">
            <v>179</v>
          </cell>
          <cell r="F40">
            <v>209</v>
          </cell>
          <cell r="H40">
            <v>180</v>
          </cell>
          <cell r="J40">
            <v>181</v>
          </cell>
          <cell r="L40">
            <v>135</v>
          </cell>
          <cell r="N40">
            <v>77</v>
          </cell>
          <cell r="P40">
            <v>214</v>
          </cell>
        </row>
        <row r="41">
          <cell r="D41">
            <v>379</v>
          </cell>
          <cell r="F41">
            <v>719</v>
          </cell>
          <cell r="H41">
            <v>670</v>
          </cell>
          <cell r="J41">
            <v>791</v>
          </cell>
          <cell r="L41">
            <v>574</v>
          </cell>
          <cell r="N41">
            <v>271</v>
          </cell>
          <cell r="P41">
            <v>676</v>
          </cell>
        </row>
        <row r="42">
          <cell r="D42">
            <v>412</v>
          </cell>
          <cell r="F42">
            <v>580</v>
          </cell>
          <cell r="H42">
            <v>557</v>
          </cell>
          <cell r="J42">
            <v>602</v>
          </cell>
          <cell r="L42">
            <v>496</v>
          </cell>
          <cell r="N42">
            <v>215</v>
          </cell>
          <cell r="P42">
            <v>550</v>
          </cell>
        </row>
        <row r="43">
          <cell r="D43">
            <v>346</v>
          </cell>
          <cell r="F43">
            <v>478</v>
          </cell>
          <cell r="H43">
            <v>378</v>
          </cell>
          <cell r="J43">
            <v>403</v>
          </cell>
          <cell r="L43">
            <v>267</v>
          </cell>
          <cell r="N43">
            <v>78</v>
          </cell>
          <cell r="P43">
            <v>574</v>
          </cell>
        </row>
        <row r="44">
          <cell r="D44">
            <v>221</v>
          </cell>
          <cell r="F44">
            <v>235</v>
          </cell>
          <cell r="H44">
            <v>235</v>
          </cell>
          <cell r="J44">
            <v>353</v>
          </cell>
          <cell r="L44">
            <v>277</v>
          </cell>
          <cell r="N44">
            <v>141</v>
          </cell>
          <cell r="P44">
            <v>176</v>
          </cell>
        </row>
        <row r="45">
          <cell r="D45">
            <v>701</v>
          </cell>
          <cell r="F45">
            <v>644</v>
          </cell>
          <cell r="H45">
            <v>467</v>
          </cell>
          <cell r="J45">
            <v>570</v>
          </cell>
          <cell r="L45">
            <v>311</v>
          </cell>
          <cell r="N45">
            <v>126</v>
          </cell>
          <cell r="P45">
            <v>333</v>
          </cell>
        </row>
        <row r="47">
          <cell r="D47">
            <v>551</v>
          </cell>
          <cell r="F47">
            <v>629</v>
          </cell>
          <cell r="H47">
            <v>424</v>
          </cell>
          <cell r="J47">
            <v>418</v>
          </cell>
          <cell r="L47">
            <v>262</v>
          </cell>
          <cell r="N47">
            <v>104</v>
          </cell>
          <cell r="P47">
            <v>454</v>
          </cell>
        </row>
        <row r="48">
          <cell r="D48">
            <v>1061</v>
          </cell>
          <cell r="F48">
            <v>1178</v>
          </cell>
          <cell r="H48">
            <v>767</v>
          </cell>
          <cell r="J48">
            <v>726</v>
          </cell>
          <cell r="L48">
            <v>316</v>
          </cell>
          <cell r="N48">
            <v>92</v>
          </cell>
          <cell r="P48">
            <v>747</v>
          </cell>
        </row>
        <row r="49">
          <cell r="D49">
            <v>678</v>
          </cell>
          <cell r="F49">
            <v>784</v>
          </cell>
          <cell r="H49">
            <v>504</v>
          </cell>
          <cell r="J49">
            <v>401</v>
          </cell>
          <cell r="L49">
            <v>182</v>
          </cell>
          <cell r="N49">
            <v>46</v>
          </cell>
          <cell r="P49">
            <v>630</v>
          </cell>
        </row>
        <row r="50">
          <cell r="D50">
            <v>1049</v>
          </cell>
          <cell r="F50">
            <v>1059</v>
          </cell>
          <cell r="H50">
            <v>790</v>
          </cell>
          <cell r="J50">
            <v>768</v>
          </cell>
          <cell r="L50">
            <v>484</v>
          </cell>
          <cell r="N50">
            <v>189</v>
          </cell>
          <cell r="P50">
            <v>555</v>
          </cell>
        </row>
        <row r="52">
          <cell r="D52">
            <v>264</v>
          </cell>
          <cell r="F52">
            <v>247</v>
          </cell>
          <cell r="H52">
            <v>114</v>
          </cell>
          <cell r="J52">
            <v>115</v>
          </cell>
          <cell r="L52">
            <v>55</v>
          </cell>
          <cell r="N52">
            <v>25</v>
          </cell>
          <cell r="P52">
            <v>184</v>
          </cell>
        </row>
        <row r="53">
          <cell r="D53">
            <v>499</v>
          </cell>
          <cell r="F53">
            <v>491</v>
          </cell>
          <cell r="H53">
            <v>305</v>
          </cell>
          <cell r="J53">
            <v>254</v>
          </cell>
          <cell r="L53">
            <v>170</v>
          </cell>
          <cell r="N53">
            <v>53</v>
          </cell>
          <cell r="P53">
            <v>352</v>
          </cell>
        </row>
        <row r="54">
          <cell r="D54">
            <v>327</v>
          </cell>
          <cell r="F54">
            <v>358</v>
          </cell>
          <cell r="H54">
            <v>215</v>
          </cell>
          <cell r="J54">
            <v>195</v>
          </cell>
          <cell r="L54">
            <v>124</v>
          </cell>
          <cell r="N54">
            <v>36</v>
          </cell>
          <cell r="P54">
            <v>309</v>
          </cell>
        </row>
        <row r="55">
          <cell r="D55">
            <v>378</v>
          </cell>
          <cell r="F55">
            <v>553</v>
          </cell>
          <cell r="H55">
            <v>358</v>
          </cell>
          <cell r="J55">
            <v>411</v>
          </cell>
          <cell r="L55">
            <v>181</v>
          </cell>
          <cell r="N55">
            <v>63</v>
          </cell>
          <cell r="P55">
            <v>325</v>
          </cell>
        </row>
        <row r="56">
          <cell r="D56">
            <v>492</v>
          </cell>
          <cell r="F56">
            <v>473</v>
          </cell>
          <cell r="H56">
            <v>312</v>
          </cell>
          <cell r="J56">
            <v>368</v>
          </cell>
          <cell r="L56">
            <v>232</v>
          </cell>
          <cell r="N56">
            <v>92</v>
          </cell>
          <cell r="P56">
            <v>274</v>
          </cell>
        </row>
      </sheetData>
      <sheetData sheetId="12">
        <row r="8">
          <cell r="D8">
            <v>424</v>
          </cell>
          <cell r="F8">
            <v>485</v>
          </cell>
          <cell r="H8">
            <v>589</v>
          </cell>
          <cell r="J8">
            <v>599</v>
          </cell>
          <cell r="L8">
            <v>623</v>
          </cell>
          <cell r="N8">
            <v>1013</v>
          </cell>
        </row>
        <row r="9">
          <cell r="D9">
            <v>269</v>
          </cell>
          <cell r="F9">
            <v>393</v>
          </cell>
          <cell r="H9">
            <v>377</v>
          </cell>
          <cell r="J9">
            <v>401</v>
          </cell>
          <cell r="L9">
            <v>381</v>
          </cell>
          <cell r="N9">
            <v>623</v>
          </cell>
        </row>
        <row r="10">
          <cell r="D10">
            <v>272</v>
          </cell>
          <cell r="F10">
            <v>452</v>
          </cell>
          <cell r="H10">
            <v>618</v>
          </cell>
          <cell r="J10">
            <v>635</v>
          </cell>
          <cell r="L10">
            <v>721</v>
          </cell>
          <cell r="N10">
            <v>1070</v>
          </cell>
        </row>
        <row r="11">
          <cell r="D11">
            <v>262</v>
          </cell>
          <cell r="F11">
            <v>489</v>
          </cell>
          <cell r="H11">
            <v>487</v>
          </cell>
          <cell r="J11">
            <v>578</v>
          </cell>
          <cell r="L11">
            <v>597</v>
          </cell>
          <cell r="N11">
            <v>1250</v>
          </cell>
        </row>
        <row r="12">
          <cell r="D12">
            <v>222</v>
          </cell>
          <cell r="F12">
            <v>286</v>
          </cell>
          <cell r="H12">
            <v>341</v>
          </cell>
          <cell r="J12">
            <v>433</v>
          </cell>
          <cell r="L12">
            <v>418</v>
          </cell>
          <cell r="N12">
            <v>817</v>
          </cell>
        </row>
        <row r="14">
          <cell r="D14">
            <v>225</v>
          </cell>
          <cell r="F14">
            <v>377</v>
          </cell>
          <cell r="H14">
            <v>396</v>
          </cell>
          <cell r="J14">
            <v>559</v>
          </cell>
          <cell r="L14">
            <v>580</v>
          </cell>
          <cell r="N14">
            <v>1317</v>
          </cell>
        </row>
        <row r="15">
          <cell r="D15">
            <v>317</v>
          </cell>
          <cell r="F15">
            <v>459</v>
          </cell>
          <cell r="H15">
            <v>539</v>
          </cell>
          <cell r="J15">
            <v>722</v>
          </cell>
          <cell r="L15">
            <v>680</v>
          </cell>
          <cell r="N15">
            <v>1307</v>
          </cell>
        </row>
        <row r="16">
          <cell r="D16">
            <v>314</v>
          </cell>
          <cell r="F16">
            <v>434</v>
          </cell>
          <cell r="H16">
            <v>454</v>
          </cell>
          <cell r="J16">
            <v>528</v>
          </cell>
          <cell r="L16">
            <v>538</v>
          </cell>
          <cell r="N16">
            <v>873</v>
          </cell>
        </row>
        <row r="17">
          <cell r="D17">
            <v>165</v>
          </cell>
          <cell r="F17">
            <v>256</v>
          </cell>
          <cell r="H17">
            <v>312</v>
          </cell>
          <cell r="J17">
            <v>395</v>
          </cell>
          <cell r="L17">
            <v>333</v>
          </cell>
          <cell r="N17">
            <v>752</v>
          </cell>
        </row>
        <row r="18">
          <cell r="D18">
            <v>278</v>
          </cell>
          <cell r="F18">
            <v>331</v>
          </cell>
          <cell r="H18">
            <v>347</v>
          </cell>
          <cell r="J18">
            <v>332</v>
          </cell>
          <cell r="L18">
            <v>236</v>
          </cell>
          <cell r="N18">
            <v>211</v>
          </cell>
        </row>
        <row r="19">
          <cell r="D19">
            <v>183</v>
          </cell>
          <cell r="F19">
            <v>294</v>
          </cell>
          <cell r="H19">
            <v>312</v>
          </cell>
          <cell r="J19">
            <v>525</v>
          </cell>
          <cell r="L19">
            <v>480</v>
          </cell>
          <cell r="N19">
            <v>1033</v>
          </cell>
        </row>
        <row r="21">
          <cell r="D21">
            <v>74</v>
          </cell>
          <cell r="F21">
            <v>143</v>
          </cell>
          <cell r="H21">
            <v>173</v>
          </cell>
          <cell r="J21">
            <v>197</v>
          </cell>
          <cell r="L21">
            <v>217</v>
          </cell>
          <cell r="N21">
            <v>364</v>
          </cell>
        </row>
        <row r="22">
          <cell r="D22">
            <v>228</v>
          </cell>
          <cell r="F22">
            <v>289</v>
          </cell>
          <cell r="H22">
            <v>340</v>
          </cell>
          <cell r="J22">
            <v>452</v>
          </cell>
          <cell r="L22">
            <v>586</v>
          </cell>
          <cell r="N22">
            <v>926</v>
          </cell>
        </row>
        <row r="23">
          <cell r="D23">
            <v>156</v>
          </cell>
          <cell r="F23">
            <v>215</v>
          </cell>
          <cell r="H23">
            <v>250</v>
          </cell>
          <cell r="J23">
            <v>350</v>
          </cell>
          <cell r="L23">
            <v>302</v>
          </cell>
          <cell r="N23">
            <v>467</v>
          </cell>
        </row>
        <row r="24">
          <cell r="D24">
            <v>250</v>
          </cell>
          <cell r="F24">
            <v>359</v>
          </cell>
          <cell r="H24">
            <v>435</v>
          </cell>
          <cell r="J24">
            <v>621</v>
          </cell>
          <cell r="L24">
            <v>622</v>
          </cell>
          <cell r="N24">
            <v>1526</v>
          </cell>
        </row>
        <row r="25">
          <cell r="D25">
            <v>780</v>
          </cell>
          <cell r="F25">
            <v>1211</v>
          </cell>
          <cell r="H25">
            <v>1284</v>
          </cell>
          <cell r="J25">
            <v>1859</v>
          </cell>
          <cell r="L25">
            <v>1851</v>
          </cell>
          <cell r="N25">
            <v>3687</v>
          </cell>
        </row>
        <row r="26">
          <cell r="D26">
            <v>258</v>
          </cell>
          <cell r="F26">
            <v>375</v>
          </cell>
          <cell r="H26">
            <v>434</v>
          </cell>
          <cell r="J26">
            <v>754</v>
          </cell>
          <cell r="L26">
            <v>689</v>
          </cell>
          <cell r="N26">
            <v>1206</v>
          </cell>
        </row>
        <row r="27">
          <cell r="D27">
            <v>177</v>
          </cell>
          <cell r="F27">
            <v>215</v>
          </cell>
          <cell r="H27">
            <v>306</v>
          </cell>
          <cell r="J27">
            <v>396</v>
          </cell>
          <cell r="L27">
            <v>264</v>
          </cell>
          <cell r="N27">
            <v>362</v>
          </cell>
        </row>
        <row r="28">
          <cell r="D28">
            <v>1019</v>
          </cell>
          <cell r="F28">
            <v>1455</v>
          </cell>
          <cell r="H28">
            <v>1846</v>
          </cell>
          <cell r="J28">
            <v>2169</v>
          </cell>
          <cell r="L28">
            <v>2221</v>
          </cell>
          <cell r="N28">
            <v>4812</v>
          </cell>
        </row>
        <row r="30">
          <cell r="D30">
            <v>2928</v>
          </cell>
          <cell r="F30">
            <v>4188</v>
          </cell>
          <cell r="H30">
            <v>4914</v>
          </cell>
          <cell r="J30">
            <v>5042</v>
          </cell>
          <cell r="L30">
            <v>5294</v>
          </cell>
          <cell r="N30">
            <v>8065</v>
          </cell>
        </row>
        <row r="32">
          <cell r="D32">
            <v>267</v>
          </cell>
          <cell r="F32">
            <v>424</v>
          </cell>
          <cell r="H32">
            <v>599</v>
          </cell>
          <cell r="J32">
            <v>699</v>
          </cell>
          <cell r="L32">
            <v>748</v>
          </cell>
          <cell r="N32">
            <v>1474</v>
          </cell>
        </row>
        <row r="33">
          <cell r="D33">
            <v>269</v>
          </cell>
          <cell r="F33">
            <v>398</v>
          </cell>
          <cell r="H33">
            <v>472</v>
          </cell>
          <cell r="J33">
            <v>515</v>
          </cell>
          <cell r="L33">
            <v>613</v>
          </cell>
          <cell r="N33">
            <v>837</v>
          </cell>
        </row>
        <row r="34">
          <cell r="D34">
            <v>302</v>
          </cell>
          <cell r="F34">
            <v>427</v>
          </cell>
          <cell r="H34">
            <v>489</v>
          </cell>
          <cell r="J34">
            <v>506</v>
          </cell>
          <cell r="L34">
            <v>465</v>
          </cell>
          <cell r="N34">
            <v>660</v>
          </cell>
        </row>
        <row r="35">
          <cell r="D35">
            <v>208</v>
          </cell>
          <cell r="F35">
            <v>303</v>
          </cell>
          <cell r="H35">
            <v>362</v>
          </cell>
          <cell r="J35">
            <v>386</v>
          </cell>
          <cell r="L35">
            <v>380</v>
          </cell>
          <cell r="N35">
            <v>688</v>
          </cell>
        </row>
        <row r="36">
          <cell r="D36">
            <v>268</v>
          </cell>
          <cell r="F36">
            <v>434</v>
          </cell>
          <cell r="H36">
            <v>464</v>
          </cell>
          <cell r="J36">
            <v>496</v>
          </cell>
          <cell r="L36">
            <v>465</v>
          </cell>
          <cell r="N36">
            <v>468</v>
          </cell>
        </row>
        <row r="37">
          <cell r="D37">
            <v>655</v>
          </cell>
          <cell r="F37">
            <v>1083</v>
          </cell>
          <cell r="H37">
            <v>1255</v>
          </cell>
          <cell r="J37">
            <v>1441</v>
          </cell>
          <cell r="L37">
            <v>1402</v>
          </cell>
          <cell r="N37">
            <v>1984</v>
          </cell>
        </row>
        <row r="39">
          <cell r="D39">
            <v>159</v>
          </cell>
          <cell r="F39">
            <v>228</v>
          </cell>
          <cell r="H39">
            <v>264</v>
          </cell>
          <cell r="J39">
            <v>222</v>
          </cell>
          <cell r="L39">
            <v>207</v>
          </cell>
          <cell r="N39">
            <v>201</v>
          </cell>
        </row>
        <row r="40">
          <cell r="D40">
            <v>171</v>
          </cell>
          <cell r="F40">
            <v>253</v>
          </cell>
          <cell r="H40">
            <v>252</v>
          </cell>
          <cell r="J40">
            <v>206</v>
          </cell>
          <cell r="L40">
            <v>136</v>
          </cell>
          <cell r="N40">
            <v>157</v>
          </cell>
        </row>
        <row r="41">
          <cell r="D41">
            <v>354</v>
          </cell>
          <cell r="F41">
            <v>612</v>
          </cell>
          <cell r="H41">
            <v>688</v>
          </cell>
          <cell r="J41">
            <v>685</v>
          </cell>
          <cell r="L41">
            <v>735</v>
          </cell>
          <cell r="N41">
            <v>1006</v>
          </cell>
        </row>
        <row r="42">
          <cell r="D42">
            <v>293</v>
          </cell>
          <cell r="F42">
            <v>486</v>
          </cell>
          <cell r="H42">
            <v>532</v>
          </cell>
          <cell r="J42">
            <v>522</v>
          </cell>
          <cell r="L42">
            <v>582</v>
          </cell>
          <cell r="N42">
            <v>997</v>
          </cell>
        </row>
        <row r="43">
          <cell r="D43">
            <v>249</v>
          </cell>
          <cell r="F43">
            <v>332</v>
          </cell>
          <cell r="H43">
            <v>407</v>
          </cell>
          <cell r="J43">
            <v>472</v>
          </cell>
          <cell r="L43">
            <v>511</v>
          </cell>
          <cell r="N43">
            <v>553</v>
          </cell>
        </row>
        <row r="44">
          <cell r="D44">
            <v>168</v>
          </cell>
          <cell r="F44">
            <v>228</v>
          </cell>
          <cell r="H44">
            <v>274</v>
          </cell>
          <cell r="J44">
            <v>313</v>
          </cell>
          <cell r="L44">
            <v>234</v>
          </cell>
          <cell r="N44">
            <v>421</v>
          </cell>
        </row>
        <row r="45">
          <cell r="D45">
            <v>228</v>
          </cell>
          <cell r="F45">
            <v>356</v>
          </cell>
          <cell r="H45">
            <v>393</v>
          </cell>
          <cell r="J45">
            <v>496</v>
          </cell>
          <cell r="L45">
            <v>584</v>
          </cell>
          <cell r="N45">
            <v>1095</v>
          </cell>
        </row>
        <row r="47">
          <cell r="D47">
            <v>228</v>
          </cell>
          <cell r="F47">
            <v>300</v>
          </cell>
          <cell r="H47">
            <v>373</v>
          </cell>
          <cell r="J47">
            <v>535</v>
          </cell>
          <cell r="L47">
            <v>540</v>
          </cell>
          <cell r="N47">
            <v>866</v>
          </cell>
        </row>
        <row r="48">
          <cell r="D48">
            <v>468</v>
          </cell>
          <cell r="F48">
            <v>647</v>
          </cell>
          <cell r="H48">
            <v>716</v>
          </cell>
          <cell r="J48">
            <v>905</v>
          </cell>
          <cell r="L48">
            <v>942</v>
          </cell>
          <cell r="N48">
            <v>1209</v>
          </cell>
        </row>
        <row r="49">
          <cell r="D49">
            <v>209</v>
          </cell>
          <cell r="F49">
            <v>265</v>
          </cell>
          <cell r="H49">
            <v>420</v>
          </cell>
          <cell r="J49">
            <v>518</v>
          </cell>
          <cell r="L49">
            <v>570</v>
          </cell>
          <cell r="N49">
            <v>1243</v>
          </cell>
        </row>
        <row r="50">
          <cell r="D50">
            <v>476</v>
          </cell>
          <cell r="F50">
            <v>662</v>
          </cell>
          <cell r="H50">
            <v>852</v>
          </cell>
          <cell r="J50">
            <v>857</v>
          </cell>
          <cell r="L50">
            <v>801</v>
          </cell>
          <cell r="N50">
            <v>1246</v>
          </cell>
        </row>
        <row r="52">
          <cell r="D52">
            <v>94</v>
          </cell>
          <cell r="F52">
            <v>149</v>
          </cell>
          <cell r="H52">
            <v>116</v>
          </cell>
          <cell r="J52">
            <v>168</v>
          </cell>
          <cell r="L52">
            <v>204</v>
          </cell>
          <cell r="N52">
            <v>273</v>
          </cell>
        </row>
        <row r="53">
          <cell r="D53">
            <v>224</v>
          </cell>
          <cell r="F53">
            <v>315</v>
          </cell>
          <cell r="H53">
            <v>313</v>
          </cell>
          <cell r="J53">
            <v>381</v>
          </cell>
          <cell r="L53">
            <v>386</v>
          </cell>
          <cell r="N53">
            <v>505</v>
          </cell>
        </row>
        <row r="54">
          <cell r="D54">
            <v>166</v>
          </cell>
          <cell r="F54">
            <v>215</v>
          </cell>
          <cell r="H54">
            <v>238</v>
          </cell>
          <cell r="J54">
            <v>272</v>
          </cell>
          <cell r="L54">
            <v>223</v>
          </cell>
          <cell r="N54">
            <v>450</v>
          </cell>
        </row>
        <row r="55">
          <cell r="D55">
            <v>198</v>
          </cell>
          <cell r="F55">
            <v>264</v>
          </cell>
          <cell r="H55">
            <v>335</v>
          </cell>
          <cell r="J55">
            <v>364</v>
          </cell>
          <cell r="L55">
            <v>410</v>
          </cell>
          <cell r="N55">
            <v>698</v>
          </cell>
        </row>
        <row r="56">
          <cell r="D56">
            <v>240</v>
          </cell>
          <cell r="F56">
            <v>295</v>
          </cell>
          <cell r="H56">
            <v>365</v>
          </cell>
          <cell r="J56">
            <v>385</v>
          </cell>
          <cell r="L56">
            <v>370</v>
          </cell>
          <cell r="N56">
            <v>588</v>
          </cell>
        </row>
      </sheetData>
      <sheetData sheetId="13">
        <row r="8">
          <cell r="C8">
            <v>3221</v>
          </cell>
          <cell r="D8">
            <v>990</v>
          </cell>
          <cell r="F8">
            <v>463</v>
          </cell>
          <cell r="H8">
            <v>2164</v>
          </cell>
          <cell r="J8">
            <v>1196</v>
          </cell>
          <cell r="L8">
            <v>0</v>
          </cell>
          <cell r="N8">
            <v>587</v>
          </cell>
          <cell r="P8">
            <v>2</v>
          </cell>
          <cell r="R8">
            <v>135</v>
          </cell>
        </row>
        <row r="9">
          <cell r="C9">
            <v>2097</v>
          </cell>
          <cell r="D9">
            <v>746</v>
          </cell>
          <cell r="F9">
            <v>426</v>
          </cell>
          <cell r="H9">
            <v>1293</v>
          </cell>
          <cell r="J9">
            <v>700</v>
          </cell>
          <cell r="L9">
            <v>0</v>
          </cell>
          <cell r="N9">
            <v>349</v>
          </cell>
          <cell r="P9">
            <v>2</v>
          </cell>
          <cell r="R9">
            <v>120</v>
          </cell>
        </row>
        <row r="10">
          <cell r="C10">
            <v>3224</v>
          </cell>
          <cell r="D10">
            <v>1211</v>
          </cell>
          <cell r="F10">
            <v>662</v>
          </cell>
          <cell r="H10">
            <v>2194</v>
          </cell>
          <cell r="J10">
            <v>962</v>
          </cell>
          <cell r="L10">
            <v>10</v>
          </cell>
          <cell r="N10">
            <v>723</v>
          </cell>
          <cell r="P10">
            <v>4</v>
          </cell>
          <cell r="R10">
            <v>111</v>
          </cell>
        </row>
        <row r="11">
          <cell r="C11">
            <v>3362</v>
          </cell>
          <cell r="D11">
            <v>1253</v>
          </cell>
          <cell r="F11">
            <v>724</v>
          </cell>
          <cell r="H11">
            <v>2286</v>
          </cell>
          <cell r="J11">
            <v>803</v>
          </cell>
          <cell r="L11">
            <v>131</v>
          </cell>
          <cell r="N11">
            <v>782</v>
          </cell>
          <cell r="P11">
            <v>3</v>
          </cell>
          <cell r="R11">
            <v>67</v>
          </cell>
        </row>
        <row r="12">
          <cell r="C12">
            <v>2203</v>
          </cell>
          <cell r="D12">
            <v>743</v>
          </cell>
          <cell r="F12">
            <v>367</v>
          </cell>
          <cell r="H12">
            <v>1556</v>
          </cell>
          <cell r="J12">
            <v>606</v>
          </cell>
          <cell r="L12">
            <v>74</v>
          </cell>
          <cell r="N12">
            <v>450</v>
          </cell>
          <cell r="P12">
            <v>0</v>
          </cell>
          <cell r="R12">
            <v>65</v>
          </cell>
        </row>
        <row r="14">
          <cell r="C14">
            <v>3154</v>
          </cell>
          <cell r="D14">
            <v>1261</v>
          </cell>
          <cell r="F14">
            <v>734</v>
          </cell>
          <cell r="H14">
            <v>2287</v>
          </cell>
          <cell r="J14">
            <v>751</v>
          </cell>
          <cell r="L14">
            <v>0</v>
          </cell>
          <cell r="N14">
            <v>512</v>
          </cell>
          <cell r="P14">
            <v>2</v>
          </cell>
          <cell r="R14">
            <v>86</v>
          </cell>
        </row>
        <row r="15">
          <cell r="C15">
            <v>3595</v>
          </cell>
          <cell r="D15">
            <v>1541</v>
          </cell>
          <cell r="F15">
            <v>821</v>
          </cell>
          <cell r="H15">
            <v>2422</v>
          </cell>
          <cell r="J15">
            <v>876</v>
          </cell>
          <cell r="L15">
            <v>0</v>
          </cell>
          <cell r="N15">
            <v>773</v>
          </cell>
          <cell r="P15">
            <v>15</v>
          </cell>
          <cell r="R15">
            <v>132</v>
          </cell>
        </row>
        <row r="16">
          <cell r="C16">
            <v>2792</v>
          </cell>
          <cell r="D16">
            <v>1147</v>
          </cell>
          <cell r="F16">
            <v>677</v>
          </cell>
          <cell r="H16">
            <v>1798</v>
          </cell>
          <cell r="J16">
            <v>677</v>
          </cell>
          <cell r="L16">
            <v>41</v>
          </cell>
          <cell r="N16">
            <v>630</v>
          </cell>
          <cell r="P16">
            <v>13</v>
          </cell>
          <cell r="R16">
            <v>201</v>
          </cell>
        </row>
        <row r="17">
          <cell r="C17">
            <v>1996</v>
          </cell>
          <cell r="D17">
            <v>702</v>
          </cell>
          <cell r="F17">
            <v>373</v>
          </cell>
          <cell r="H17">
            <v>1364</v>
          </cell>
          <cell r="J17">
            <v>561</v>
          </cell>
          <cell r="L17">
            <v>0</v>
          </cell>
          <cell r="N17">
            <v>477</v>
          </cell>
          <cell r="P17">
            <v>1</v>
          </cell>
          <cell r="R17">
            <v>114</v>
          </cell>
        </row>
        <row r="18">
          <cell r="C18">
            <v>1474</v>
          </cell>
          <cell r="D18">
            <v>611</v>
          </cell>
          <cell r="F18">
            <v>354</v>
          </cell>
          <cell r="H18">
            <v>711</v>
          </cell>
          <cell r="J18">
            <v>442</v>
          </cell>
          <cell r="L18">
            <v>94</v>
          </cell>
          <cell r="N18">
            <v>393</v>
          </cell>
          <cell r="P18">
            <v>12</v>
          </cell>
          <cell r="R18">
            <v>113</v>
          </cell>
        </row>
        <row r="19">
          <cell r="C19">
            <v>2521</v>
          </cell>
          <cell r="D19">
            <v>683</v>
          </cell>
          <cell r="F19">
            <v>311</v>
          </cell>
          <cell r="H19">
            <v>1869</v>
          </cell>
          <cell r="J19">
            <v>880</v>
          </cell>
          <cell r="L19">
            <v>0</v>
          </cell>
          <cell r="N19">
            <v>462</v>
          </cell>
          <cell r="P19">
            <v>7</v>
          </cell>
          <cell r="R19">
            <v>164</v>
          </cell>
        </row>
        <row r="21">
          <cell r="C21">
            <v>1020</v>
          </cell>
          <cell r="D21">
            <v>336</v>
          </cell>
          <cell r="F21">
            <v>164</v>
          </cell>
          <cell r="H21">
            <v>715</v>
          </cell>
          <cell r="J21">
            <v>374</v>
          </cell>
          <cell r="L21">
            <v>0</v>
          </cell>
          <cell r="N21">
            <v>139</v>
          </cell>
          <cell r="P21">
            <v>0</v>
          </cell>
          <cell r="R21">
            <v>27</v>
          </cell>
        </row>
        <row r="22">
          <cell r="C22">
            <v>2511</v>
          </cell>
          <cell r="D22">
            <v>740</v>
          </cell>
          <cell r="F22">
            <v>349</v>
          </cell>
          <cell r="H22">
            <v>1853</v>
          </cell>
          <cell r="J22">
            <v>797</v>
          </cell>
          <cell r="L22">
            <v>0</v>
          </cell>
          <cell r="N22">
            <v>529</v>
          </cell>
          <cell r="P22">
            <v>9</v>
          </cell>
          <cell r="R22">
            <v>87</v>
          </cell>
        </row>
        <row r="23">
          <cell r="C23">
            <v>1587</v>
          </cell>
          <cell r="D23">
            <v>611</v>
          </cell>
          <cell r="F23">
            <v>308</v>
          </cell>
          <cell r="H23">
            <v>1132</v>
          </cell>
          <cell r="J23">
            <v>400</v>
          </cell>
          <cell r="L23">
            <v>231</v>
          </cell>
          <cell r="N23">
            <v>297</v>
          </cell>
          <cell r="P23">
            <v>2</v>
          </cell>
          <cell r="R23">
            <v>95</v>
          </cell>
        </row>
        <row r="24">
          <cell r="C24">
            <v>3423</v>
          </cell>
          <cell r="D24">
            <v>1128</v>
          </cell>
          <cell r="F24">
            <v>585</v>
          </cell>
          <cell r="H24">
            <v>2578</v>
          </cell>
          <cell r="J24">
            <v>995</v>
          </cell>
          <cell r="L24">
            <v>48</v>
          </cell>
          <cell r="N24">
            <v>527</v>
          </cell>
          <cell r="P24">
            <v>0</v>
          </cell>
          <cell r="R24">
            <v>70</v>
          </cell>
        </row>
        <row r="25">
          <cell r="C25">
            <v>9507</v>
          </cell>
          <cell r="D25">
            <v>2971</v>
          </cell>
          <cell r="F25">
            <v>1386</v>
          </cell>
          <cell r="H25">
            <v>6904</v>
          </cell>
          <cell r="J25">
            <v>2718</v>
          </cell>
          <cell r="L25">
            <v>3</v>
          </cell>
          <cell r="N25">
            <v>1812</v>
          </cell>
          <cell r="P25">
            <v>10</v>
          </cell>
          <cell r="R25">
            <v>357</v>
          </cell>
        </row>
        <row r="26">
          <cell r="C26">
            <v>3286</v>
          </cell>
          <cell r="D26">
            <v>928</v>
          </cell>
          <cell r="F26">
            <v>451</v>
          </cell>
          <cell r="H26">
            <v>2472</v>
          </cell>
          <cell r="J26">
            <v>971</v>
          </cell>
          <cell r="L26">
            <v>2</v>
          </cell>
          <cell r="N26">
            <v>565</v>
          </cell>
          <cell r="P26">
            <v>2</v>
          </cell>
          <cell r="R26">
            <v>139</v>
          </cell>
        </row>
        <row r="27">
          <cell r="C27">
            <v>1540</v>
          </cell>
          <cell r="D27">
            <v>569</v>
          </cell>
          <cell r="F27">
            <v>299</v>
          </cell>
          <cell r="H27">
            <v>1042</v>
          </cell>
          <cell r="J27">
            <v>423</v>
          </cell>
          <cell r="L27">
            <v>158</v>
          </cell>
          <cell r="N27">
            <v>286</v>
          </cell>
          <cell r="P27">
            <v>6</v>
          </cell>
          <cell r="R27">
            <v>43</v>
          </cell>
        </row>
        <row r="28">
          <cell r="C28">
            <v>11937</v>
          </cell>
          <cell r="D28">
            <v>2622</v>
          </cell>
          <cell r="F28">
            <v>1107</v>
          </cell>
          <cell r="H28">
            <v>8790</v>
          </cell>
          <cell r="J28">
            <v>4240</v>
          </cell>
          <cell r="L28">
            <v>25</v>
          </cell>
          <cell r="N28">
            <v>2133</v>
          </cell>
          <cell r="P28">
            <v>5</v>
          </cell>
          <cell r="R28">
            <v>991</v>
          </cell>
        </row>
        <row r="30">
          <cell r="C30">
            <v>24357</v>
          </cell>
          <cell r="D30">
            <v>3636</v>
          </cell>
          <cell r="F30">
            <v>1221</v>
          </cell>
          <cell r="H30">
            <v>16619</v>
          </cell>
          <cell r="J30">
            <v>11977</v>
          </cell>
          <cell r="L30">
            <v>74</v>
          </cell>
          <cell r="N30">
            <v>3586</v>
          </cell>
          <cell r="P30">
            <v>6</v>
          </cell>
          <cell r="R30">
            <v>1573</v>
          </cell>
        </row>
        <row r="32">
          <cell r="C32">
            <v>3694</v>
          </cell>
          <cell r="D32">
            <v>1347</v>
          </cell>
          <cell r="F32">
            <v>692</v>
          </cell>
          <cell r="H32">
            <v>2624</v>
          </cell>
          <cell r="J32">
            <v>1108</v>
          </cell>
          <cell r="L32">
            <v>0</v>
          </cell>
          <cell r="N32">
            <v>454</v>
          </cell>
          <cell r="P32">
            <v>1</v>
          </cell>
          <cell r="R32">
            <v>58</v>
          </cell>
        </row>
        <row r="33">
          <cell r="C33">
            <v>2600</v>
          </cell>
          <cell r="D33">
            <v>594</v>
          </cell>
          <cell r="F33">
            <v>276</v>
          </cell>
          <cell r="H33">
            <v>1747</v>
          </cell>
          <cell r="J33">
            <v>987</v>
          </cell>
          <cell r="L33">
            <v>73</v>
          </cell>
          <cell r="N33">
            <v>521</v>
          </cell>
          <cell r="P33">
            <v>9</v>
          </cell>
          <cell r="R33">
            <v>116</v>
          </cell>
        </row>
        <row r="34">
          <cell r="C34">
            <v>2445</v>
          </cell>
          <cell r="D34">
            <v>664</v>
          </cell>
          <cell r="F34">
            <v>327</v>
          </cell>
          <cell r="H34">
            <v>1391</v>
          </cell>
          <cell r="J34">
            <v>974</v>
          </cell>
          <cell r="L34">
            <v>0</v>
          </cell>
          <cell r="N34">
            <v>629</v>
          </cell>
          <cell r="P34">
            <v>9</v>
          </cell>
          <cell r="R34">
            <v>239</v>
          </cell>
        </row>
        <row r="35">
          <cell r="C35">
            <v>1992</v>
          </cell>
          <cell r="D35">
            <v>526</v>
          </cell>
          <cell r="F35">
            <v>259</v>
          </cell>
          <cell r="H35">
            <v>1276</v>
          </cell>
          <cell r="J35">
            <v>759</v>
          </cell>
          <cell r="L35">
            <v>6</v>
          </cell>
          <cell r="N35">
            <v>405</v>
          </cell>
          <cell r="P35">
            <v>2</v>
          </cell>
          <cell r="R35">
            <v>119</v>
          </cell>
        </row>
        <row r="36">
          <cell r="C36">
            <v>2146</v>
          </cell>
          <cell r="D36">
            <v>542</v>
          </cell>
          <cell r="F36">
            <v>262</v>
          </cell>
          <cell r="H36">
            <v>1236</v>
          </cell>
          <cell r="J36">
            <v>887</v>
          </cell>
          <cell r="L36">
            <v>36</v>
          </cell>
          <cell r="N36">
            <v>440</v>
          </cell>
          <cell r="P36">
            <v>8</v>
          </cell>
          <cell r="R36">
            <v>123</v>
          </cell>
        </row>
        <row r="37">
          <cell r="C37">
            <v>6734</v>
          </cell>
          <cell r="D37">
            <v>1869</v>
          </cell>
          <cell r="F37">
            <v>876</v>
          </cell>
          <cell r="H37">
            <v>4353</v>
          </cell>
          <cell r="J37">
            <v>2288</v>
          </cell>
          <cell r="L37">
            <v>3</v>
          </cell>
          <cell r="N37">
            <v>1541</v>
          </cell>
          <cell r="P37">
            <v>4</v>
          </cell>
          <cell r="R37">
            <v>209</v>
          </cell>
        </row>
        <row r="39">
          <cell r="C39">
            <v>1050</v>
          </cell>
          <cell r="D39">
            <v>282</v>
          </cell>
          <cell r="F39">
            <v>136</v>
          </cell>
          <cell r="H39">
            <v>549</v>
          </cell>
          <cell r="J39">
            <v>436</v>
          </cell>
          <cell r="L39">
            <v>86</v>
          </cell>
          <cell r="N39">
            <v>335</v>
          </cell>
          <cell r="P39">
            <v>13</v>
          </cell>
          <cell r="R39">
            <v>85</v>
          </cell>
        </row>
        <row r="40">
          <cell r="C40">
            <v>935</v>
          </cell>
          <cell r="D40">
            <v>320</v>
          </cell>
          <cell r="F40">
            <v>183</v>
          </cell>
          <cell r="H40">
            <v>429</v>
          </cell>
          <cell r="J40">
            <v>403</v>
          </cell>
          <cell r="L40">
            <v>74</v>
          </cell>
          <cell r="N40">
            <v>174</v>
          </cell>
          <cell r="P40">
            <v>8</v>
          </cell>
          <cell r="R40">
            <v>57</v>
          </cell>
        </row>
        <row r="41">
          <cell r="C41">
            <v>3347</v>
          </cell>
          <cell r="D41">
            <v>791</v>
          </cell>
          <cell r="F41">
            <v>350</v>
          </cell>
          <cell r="H41">
            <v>2044</v>
          </cell>
          <cell r="J41">
            <v>1361</v>
          </cell>
          <cell r="L41">
            <v>108</v>
          </cell>
          <cell r="N41">
            <v>710</v>
          </cell>
          <cell r="P41">
            <v>8</v>
          </cell>
          <cell r="R41">
            <v>161</v>
          </cell>
        </row>
        <row r="42">
          <cell r="C42">
            <v>2738</v>
          </cell>
          <cell r="D42">
            <v>559</v>
          </cell>
          <cell r="F42">
            <v>220</v>
          </cell>
          <cell r="H42">
            <v>1889</v>
          </cell>
          <cell r="J42">
            <v>1216</v>
          </cell>
          <cell r="L42">
            <v>1</v>
          </cell>
          <cell r="N42">
            <v>409</v>
          </cell>
          <cell r="P42">
            <v>2</v>
          </cell>
          <cell r="R42">
            <v>151</v>
          </cell>
        </row>
        <row r="43">
          <cell r="C43">
            <v>2147</v>
          </cell>
          <cell r="D43">
            <v>666</v>
          </cell>
          <cell r="F43">
            <v>338</v>
          </cell>
          <cell r="H43">
            <v>1364</v>
          </cell>
          <cell r="J43">
            <v>740</v>
          </cell>
          <cell r="L43">
            <v>2</v>
          </cell>
          <cell r="N43">
            <v>495</v>
          </cell>
          <cell r="P43">
            <v>3</v>
          </cell>
          <cell r="R43">
            <v>93</v>
          </cell>
        </row>
        <row r="44">
          <cell r="C44">
            <v>1298</v>
          </cell>
          <cell r="D44">
            <v>234</v>
          </cell>
          <cell r="F44">
            <v>90</v>
          </cell>
          <cell r="H44">
            <v>813</v>
          </cell>
          <cell r="J44">
            <v>714</v>
          </cell>
          <cell r="L44">
            <v>0</v>
          </cell>
          <cell r="N44">
            <v>124</v>
          </cell>
          <cell r="P44">
            <v>1</v>
          </cell>
          <cell r="R44">
            <v>72</v>
          </cell>
        </row>
        <row r="45">
          <cell r="C45">
            <v>2706</v>
          </cell>
          <cell r="D45">
            <v>729</v>
          </cell>
          <cell r="F45">
            <v>342</v>
          </cell>
          <cell r="H45">
            <v>1991</v>
          </cell>
          <cell r="J45">
            <v>896</v>
          </cell>
          <cell r="L45">
            <v>22</v>
          </cell>
          <cell r="N45">
            <v>395</v>
          </cell>
          <cell r="P45">
            <v>4</v>
          </cell>
          <cell r="R45">
            <v>144</v>
          </cell>
        </row>
        <row r="47">
          <cell r="C47">
            <v>2476</v>
          </cell>
          <cell r="D47">
            <v>769</v>
          </cell>
          <cell r="F47">
            <v>400</v>
          </cell>
          <cell r="H47">
            <v>1768</v>
          </cell>
          <cell r="J47">
            <v>791</v>
          </cell>
          <cell r="L47">
            <v>63</v>
          </cell>
          <cell r="N47">
            <v>425</v>
          </cell>
          <cell r="P47">
            <v>1</v>
          </cell>
          <cell r="R47">
            <v>116</v>
          </cell>
        </row>
        <row r="48">
          <cell r="C48">
            <v>4250</v>
          </cell>
          <cell r="D48">
            <v>1444</v>
          </cell>
          <cell r="F48">
            <v>728</v>
          </cell>
          <cell r="H48">
            <v>2802</v>
          </cell>
          <cell r="J48">
            <v>1180</v>
          </cell>
          <cell r="L48">
            <v>51</v>
          </cell>
          <cell r="N48">
            <v>1131</v>
          </cell>
          <cell r="P48">
            <v>19</v>
          </cell>
          <cell r="R48">
            <v>171</v>
          </cell>
        </row>
        <row r="49">
          <cell r="C49">
            <v>2900</v>
          </cell>
          <cell r="D49">
            <v>989</v>
          </cell>
          <cell r="F49">
            <v>506</v>
          </cell>
          <cell r="H49">
            <v>2179</v>
          </cell>
          <cell r="J49">
            <v>741</v>
          </cell>
          <cell r="L49">
            <v>0</v>
          </cell>
          <cell r="N49">
            <v>598</v>
          </cell>
          <cell r="P49">
            <v>2</v>
          </cell>
          <cell r="R49">
            <v>166</v>
          </cell>
        </row>
        <row r="50">
          <cell r="C50">
            <v>4118</v>
          </cell>
          <cell r="D50">
            <v>997</v>
          </cell>
          <cell r="F50">
            <v>490</v>
          </cell>
          <cell r="H50">
            <v>2925</v>
          </cell>
          <cell r="J50">
            <v>1401</v>
          </cell>
          <cell r="L50">
            <v>2</v>
          </cell>
          <cell r="N50">
            <v>716</v>
          </cell>
          <cell r="P50">
            <v>5</v>
          </cell>
          <cell r="R50">
            <v>294</v>
          </cell>
        </row>
        <row r="52">
          <cell r="C52">
            <v>908</v>
          </cell>
          <cell r="D52">
            <v>353</v>
          </cell>
          <cell r="F52">
            <v>169</v>
          </cell>
          <cell r="H52">
            <v>621</v>
          </cell>
          <cell r="J52">
            <v>224</v>
          </cell>
          <cell r="L52">
            <v>95</v>
          </cell>
          <cell r="N52">
            <v>257</v>
          </cell>
          <cell r="P52">
            <v>1</v>
          </cell>
          <cell r="R52">
            <v>50</v>
          </cell>
        </row>
        <row r="53">
          <cell r="C53">
            <v>1867</v>
          </cell>
          <cell r="D53">
            <v>725</v>
          </cell>
          <cell r="F53">
            <v>342</v>
          </cell>
          <cell r="H53">
            <v>1108</v>
          </cell>
          <cell r="J53">
            <v>484</v>
          </cell>
          <cell r="L53">
            <v>1</v>
          </cell>
          <cell r="N53">
            <v>519</v>
          </cell>
          <cell r="P53">
            <v>11</v>
          </cell>
          <cell r="R53">
            <v>149</v>
          </cell>
        </row>
        <row r="54">
          <cell r="C54">
            <v>1395</v>
          </cell>
          <cell r="D54">
            <v>588</v>
          </cell>
          <cell r="F54">
            <v>318</v>
          </cell>
          <cell r="H54">
            <v>894</v>
          </cell>
          <cell r="J54">
            <v>376</v>
          </cell>
          <cell r="L54">
            <v>0</v>
          </cell>
          <cell r="N54">
            <v>338</v>
          </cell>
          <cell r="P54">
            <v>8</v>
          </cell>
          <cell r="R54">
            <v>80</v>
          </cell>
        </row>
        <row r="55">
          <cell r="C55">
            <v>2014</v>
          </cell>
          <cell r="D55">
            <v>730</v>
          </cell>
          <cell r="F55">
            <v>401</v>
          </cell>
          <cell r="H55">
            <v>1315</v>
          </cell>
          <cell r="J55">
            <v>585</v>
          </cell>
          <cell r="L55">
            <v>34</v>
          </cell>
          <cell r="N55">
            <v>553</v>
          </cell>
          <cell r="P55">
            <v>15</v>
          </cell>
          <cell r="R55">
            <v>95</v>
          </cell>
        </row>
        <row r="56">
          <cell r="C56">
            <v>1921</v>
          </cell>
          <cell r="D56">
            <v>541</v>
          </cell>
          <cell r="F56">
            <v>213</v>
          </cell>
          <cell r="H56">
            <v>1220</v>
          </cell>
          <cell r="J56">
            <v>651</v>
          </cell>
          <cell r="L56">
            <v>10</v>
          </cell>
          <cell r="N56">
            <v>490</v>
          </cell>
          <cell r="P56">
            <v>14</v>
          </cell>
          <cell r="R56">
            <v>188</v>
          </cell>
        </row>
      </sheetData>
      <sheetData sheetId="14">
        <row r="8">
          <cell r="C8">
            <v>2668</v>
          </cell>
          <cell r="D8">
            <v>1217</v>
          </cell>
          <cell r="F8">
            <v>711</v>
          </cell>
          <cell r="H8">
            <v>968</v>
          </cell>
          <cell r="J8">
            <v>600</v>
          </cell>
          <cell r="L8">
            <v>8</v>
          </cell>
          <cell r="N8">
            <v>270</v>
          </cell>
          <cell r="P8">
            <v>0</v>
          </cell>
          <cell r="R8">
            <v>100</v>
          </cell>
        </row>
        <row r="9">
          <cell r="C9">
            <v>1966</v>
          </cell>
          <cell r="D9">
            <v>1075</v>
          </cell>
          <cell r="F9">
            <v>711</v>
          </cell>
          <cell r="H9">
            <v>558</v>
          </cell>
          <cell r="J9">
            <v>364</v>
          </cell>
          <cell r="L9">
            <v>0</v>
          </cell>
          <cell r="N9">
            <v>163</v>
          </cell>
          <cell r="P9">
            <v>1</v>
          </cell>
          <cell r="R9">
            <v>100</v>
          </cell>
        </row>
        <row r="10">
          <cell r="C10">
            <v>2498</v>
          </cell>
          <cell r="D10">
            <v>1202</v>
          </cell>
          <cell r="F10">
            <v>784</v>
          </cell>
          <cell r="H10">
            <v>972</v>
          </cell>
          <cell r="J10">
            <v>443</v>
          </cell>
          <cell r="L10">
            <v>18</v>
          </cell>
          <cell r="N10">
            <v>262</v>
          </cell>
          <cell r="P10">
            <v>6</v>
          </cell>
          <cell r="R10">
            <v>79</v>
          </cell>
        </row>
        <row r="11">
          <cell r="C11">
            <v>2353</v>
          </cell>
          <cell r="D11">
            <v>1059</v>
          </cell>
          <cell r="F11">
            <v>730</v>
          </cell>
          <cell r="H11">
            <v>995</v>
          </cell>
          <cell r="J11">
            <v>362</v>
          </cell>
          <cell r="L11">
            <v>189</v>
          </cell>
          <cell r="N11">
            <v>406</v>
          </cell>
          <cell r="P11">
            <v>3</v>
          </cell>
          <cell r="R11">
            <v>57</v>
          </cell>
        </row>
        <row r="12">
          <cell r="C12">
            <v>1549</v>
          </cell>
          <cell r="D12">
            <v>688</v>
          </cell>
          <cell r="F12">
            <v>446</v>
          </cell>
          <cell r="H12">
            <v>653</v>
          </cell>
          <cell r="J12">
            <v>307</v>
          </cell>
          <cell r="L12">
            <v>15</v>
          </cell>
          <cell r="N12">
            <v>158</v>
          </cell>
          <cell r="P12">
            <v>0</v>
          </cell>
          <cell r="R12">
            <v>50</v>
          </cell>
        </row>
        <row r="14">
          <cell r="C14">
            <v>1814</v>
          </cell>
          <cell r="D14">
            <v>923</v>
          </cell>
          <cell r="F14">
            <v>650</v>
          </cell>
          <cell r="H14">
            <v>747</v>
          </cell>
          <cell r="J14">
            <v>253</v>
          </cell>
          <cell r="L14">
            <v>0</v>
          </cell>
          <cell r="N14">
            <v>213</v>
          </cell>
          <cell r="P14">
            <v>0</v>
          </cell>
          <cell r="R14">
            <v>46</v>
          </cell>
        </row>
        <row r="15">
          <cell r="C15">
            <v>2352</v>
          </cell>
          <cell r="D15">
            <v>1276</v>
          </cell>
          <cell r="F15">
            <v>843</v>
          </cell>
          <cell r="H15">
            <v>858</v>
          </cell>
          <cell r="J15">
            <v>337</v>
          </cell>
          <cell r="L15">
            <v>1</v>
          </cell>
          <cell r="N15">
            <v>235</v>
          </cell>
          <cell r="P15">
            <v>6</v>
          </cell>
          <cell r="R15">
            <v>80</v>
          </cell>
        </row>
        <row r="16">
          <cell r="C16">
            <v>2238</v>
          </cell>
          <cell r="D16">
            <v>1273</v>
          </cell>
          <cell r="F16">
            <v>852</v>
          </cell>
          <cell r="H16">
            <v>711</v>
          </cell>
          <cell r="J16">
            <v>294</v>
          </cell>
          <cell r="L16">
            <v>12</v>
          </cell>
          <cell r="N16">
            <v>278</v>
          </cell>
          <cell r="P16">
            <v>9</v>
          </cell>
          <cell r="R16">
            <v>135</v>
          </cell>
        </row>
        <row r="17">
          <cell r="C17">
            <v>1405</v>
          </cell>
          <cell r="D17">
            <v>714</v>
          </cell>
          <cell r="F17">
            <v>452</v>
          </cell>
          <cell r="H17">
            <v>469</v>
          </cell>
          <cell r="J17">
            <v>221</v>
          </cell>
          <cell r="L17">
            <v>0</v>
          </cell>
          <cell r="N17">
            <v>234</v>
          </cell>
          <cell r="P17">
            <v>0</v>
          </cell>
          <cell r="R17">
            <v>81</v>
          </cell>
        </row>
        <row r="18">
          <cell r="C18">
            <v>2083</v>
          </cell>
          <cell r="D18">
            <v>1158</v>
          </cell>
          <cell r="F18">
            <v>790</v>
          </cell>
          <cell r="H18">
            <v>605</v>
          </cell>
          <cell r="J18">
            <v>362</v>
          </cell>
          <cell r="L18">
            <v>106</v>
          </cell>
          <cell r="N18">
            <v>358</v>
          </cell>
          <cell r="P18">
            <v>12</v>
          </cell>
          <cell r="R18">
            <v>108</v>
          </cell>
        </row>
        <row r="19">
          <cell r="C19">
            <v>1424</v>
          </cell>
          <cell r="D19">
            <v>646</v>
          </cell>
          <cell r="F19">
            <v>358</v>
          </cell>
          <cell r="H19">
            <v>569</v>
          </cell>
          <cell r="J19">
            <v>256</v>
          </cell>
          <cell r="L19">
            <v>0</v>
          </cell>
          <cell r="N19">
            <v>139</v>
          </cell>
          <cell r="P19">
            <v>3</v>
          </cell>
          <cell r="R19">
            <v>83</v>
          </cell>
        </row>
        <row r="21">
          <cell r="C21">
            <v>891</v>
          </cell>
          <cell r="D21">
            <v>519</v>
          </cell>
          <cell r="F21">
            <v>361</v>
          </cell>
          <cell r="H21">
            <v>271</v>
          </cell>
          <cell r="J21">
            <v>145</v>
          </cell>
          <cell r="L21">
            <v>0</v>
          </cell>
          <cell r="N21">
            <v>59</v>
          </cell>
          <cell r="P21">
            <v>0</v>
          </cell>
          <cell r="R21">
            <v>22</v>
          </cell>
        </row>
        <row r="22">
          <cell r="C22">
            <v>1724</v>
          </cell>
          <cell r="D22">
            <v>814</v>
          </cell>
          <cell r="F22">
            <v>488</v>
          </cell>
          <cell r="H22">
            <v>673</v>
          </cell>
          <cell r="J22">
            <v>307</v>
          </cell>
          <cell r="L22">
            <v>0</v>
          </cell>
          <cell r="N22">
            <v>211</v>
          </cell>
          <cell r="P22">
            <v>5</v>
          </cell>
          <cell r="R22">
            <v>49</v>
          </cell>
        </row>
        <row r="23">
          <cell r="C23">
            <v>1255</v>
          </cell>
          <cell r="D23">
            <v>638</v>
          </cell>
          <cell r="F23">
            <v>384</v>
          </cell>
          <cell r="H23">
            <v>500</v>
          </cell>
          <cell r="J23">
            <v>204</v>
          </cell>
          <cell r="L23">
            <v>115</v>
          </cell>
          <cell r="N23">
            <v>110</v>
          </cell>
          <cell r="P23">
            <v>1</v>
          </cell>
          <cell r="R23">
            <v>54</v>
          </cell>
        </row>
        <row r="24">
          <cell r="C24">
            <v>2082</v>
          </cell>
          <cell r="D24">
            <v>944</v>
          </cell>
          <cell r="F24">
            <v>628</v>
          </cell>
          <cell r="H24">
            <v>885</v>
          </cell>
          <cell r="J24">
            <v>425</v>
          </cell>
          <cell r="L24">
            <v>2</v>
          </cell>
          <cell r="N24">
            <v>157</v>
          </cell>
          <cell r="P24">
            <v>0</v>
          </cell>
          <cell r="R24">
            <v>34</v>
          </cell>
        </row>
        <row r="25">
          <cell r="C25">
            <v>5839</v>
          </cell>
          <cell r="D25">
            <v>2693</v>
          </cell>
          <cell r="F25">
            <v>1621</v>
          </cell>
          <cell r="H25">
            <v>2393</v>
          </cell>
          <cell r="J25">
            <v>928</v>
          </cell>
          <cell r="L25">
            <v>4</v>
          </cell>
          <cell r="N25">
            <v>770</v>
          </cell>
          <cell r="P25">
            <v>9</v>
          </cell>
          <cell r="R25">
            <v>187</v>
          </cell>
        </row>
        <row r="26">
          <cell r="C26">
            <v>1937</v>
          </cell>
          <cell r="D26">
            <v>752</v>
          </cell>
          <cell r="F26">
            <v>431</v>
          </cell>
          <cell r="H26">
            <v>914</v>
          </cell>
          <cell r="J26">
            <v>380</v>
          </cell>
          <cell r="L26">
            <v>3</v>
          </cell>
          <cell r="N26">
            <v>224</v>
          </cell>
          <cell r="P26">
            <v>0</v>
          </cell>
          <cell r="R26">
            <v>76</v>
          </cell>
        </row>
        <row r="27">
          <cell r="C27">
            <v>1441</v>
          </cell>
          <cell r="D27">
            <v>730</v>
          </cell>
          <cell r="F27">
            <v>460</v>
          </cell>
          <cell r="H27">
            <v>617</v>
          </cell>
          <cell r="J27">
            <v>203</v>
          </cell>
          <cell r="L27">
            <v>69</v>
          </cell>
          <cell r="N27">
            <v>168</v>
          </cell>
          <cell r="P27">
            <v>3</v>
          </cell>
          <cell r="R27">
            <v>41</v>
          </cell>
        </row>
        <row r="28">
          <cell r="C28">
            <v>7145</v>
          </cell>
          <cell r="D28">
            <v>2703</v>
          </cell>
          <cell r="F28">
            <v>1432</v>
          </cell>
          <cell r="H28">
            <v>2882</v>
          </cell>
          <cell r="J28">
            <v>1382</v>
          </cell>
          <cell r="L28">
            <v>62</v>
          </cell>
          <cell r="N28">
            <v>1100</v>
          </cell>
          <cell r="P28">
            <v>8</v>
          </cell>
          <cell r="R28">
            <v>436</v>
          </cell>
        </row>
        <row r="30">
          <cell r="C30">
            <v>17629</v>
          </cell>
          <cell r="D30">
            <v>5889</v>
          </cell>
          <cell r="F30">
            <v>2458</v>
          </cell>
          <cell r="H30">
            <v>6283</v>
          </cell>
          <cell r="J30">
            <v>5009</v>
          </cell>
          <cell r="L30">
            <v>30</v>
          </cell>
          <cell r="N30">
            <v>1792</v>
          </cell>
          <cell r="P30">
            <v>9</v>
          </cell>
          <cell r="R30">
            <v>1084</v>
          </cell>
        </row>
        <row r="32">
          <cell r="C32">
            <v>2116</v>
          </cell>
          <cell r="D32">
            <v>1052</v>
          </cell>
          <cell r="F32">
            <v>655</v>
          </cell>
          <cell r="H32">
            <v>817</v>
          </cell>
          <cell r="J32">
            <v>336</v>
          </cell>
          <cell r="L32">
            <v>0</v>
          </cell>
          <cell r="N32">
            <v>169</v>
          </cell>
          <cell r="P32">
            <v>0</v>
          </cell>
          <cell r="R32">
            <v>29</v>
          </cell>
        </row>
        <row r="33">
          <cell r="C33">
            <v>1864</v>
          </cell>
          <cell r="D33">
            <v>754</v>
          </cell>
          <cell r="F33">
            <v>451</v>
          </cell>
          <cell r="H33">
            <v>635</v>
          </cell>
          <cell r="J33">
            <v>384</v>
          </cell>
          <cell r="L33">
            <v>22</v>
          </cell>
          <cell r="N33">
            <v>300</v>
          </cell>
          <cell r="P33">
            <v>8</v>
          </cell>
          <cell r="R33">
            <v>74</v>
          </cell>
        </row>
        <row r="34">
          <cell r="C34">
            <v>2350</v>
          </cell>
          <cell r="D34">
            <v>1074</v>
          </cell>
          <cell r="F34">
            <v>652</v>
          </cell>
          <cell r="H34">
            <v>657</v>
          </cell>
          <cell r="J34">
            <v>456</v>
          </cell>
          <cell r="L34">
            <v>2</v>
          </cell>
          <cell r="N34">
            <v>506</v>
          </cell>
          <cell r="P34">
            <v>11</v>
          </cell>
          <cell r="R34">
            <v>123</v>
          </cell>
        </row>
        <row r="35">
          <cell r="C35">
            <v>1495</v>
          </cell>
          <cell r="D35">
            <v>691</v>
          </cell>
          <cell r="F35">
            <v>424</v>
          </cell>
          <cell r="H35">
            <v>430</v>
          </cell>
          <cell r="J35">
            <v>301</v>
          </cell>
          <cell r="L35">
            <v>7</v>
          </cell>
          <cell r="N35">
            <v>230</v>
          </cell>
          <cell r="P35">
            <v>4</v>
          </cell>
          <cell r="R35">
            <v>80</v>
          </cell>
        </row>
        <row r="36">
          <cell r="C36">
            <v>1876</v>
          </cell>
          <cell r="D36">
            <v>733</v>
          </cell>
          <cell r="F36">
            <v>425</v>
          </cell>
          <cell r="H36">
            <v>595</v>
          </cell>
          <cell r="J36">
            <v>461</v>
          </cell>
          <cell r="L36">
            <v>10</v>
          </cell>
          <cell r="N36">
            <v>305</v>
          </cell>
          <cell r="P36">
            <v>1</v>
          </cell>
          <cell r="R36">
            <v>62</v>
          </cell>
        </row>
        <row r="37">
          <cell r="C37">
            <v>4857</v>
          </cell>
          <cell r="D37">
            <v>2003</v>
          </cell>
          <cell r="F37">
            <v>1173</v>
          </cell>
          <cell r="H37">
            <v>1768</v>
          </cell>
          <cell r="J37">
            <v>972</v>
          </cell>
          <cell r="L37">
            <v>1</v>
          </cell>
          <cell r="N37">
            <v>845</v>
          </cell>
          <cell r="P37">
            <v>3</v>
          </cell>
          <cell r="R37">
            <v>135</v>
          </cell>
        </row>
        <row r="39">
          <cell r="C39">
            <v>1252</v>
          </cell>
          <cell r="D39">
            <v>515</v>
          </cell>
          <cell r="F39">
            <v>298</v>
          </cell>
          <cell r="H39">
            <v>367</v>
          </cell>
          <cell r="J39">
            <v>307</v>
          </cell>
          <cell r="L39">
            <v>48</v>
          </cell>
          <cell r="N39">
            <v>275</v>
          </cell>
          <cell r="P39">
            <v>8</v>
          </cell>
          <cell r="R39">
            <v>77</v>
          </cell>
        </row>
        <row r="40">
          <cell r="C40">
            <v>1443</v>
          </cell>
          <cell r="D40">
            <v>779</v>
          </cell>
          <cell r="F40">
            <v>520</v>
          </cell>
          <cell r="H40">
            <v>327</v>
          </cell>
          <cell r="J40">
            <v>309</v>
          </cell>
          <cell r="L40">
            <v>36</v>
          </cell>
          <cell r="N40">
            <v>165</v>
          </cell>
          <cell r="P40">
            <v>7</v>
          </cell>
          <cell r="R40">
            <v>62</v>
          </cell>
        </row>
        <row r="41">
          <cell r="C41">
            <v>2553</v>
          </cell>
          <cell r="D41">
            <v>961</v>
          </cell>
          <cell r="F41">
            <v>517</v>
          </cell>
          <cell r="H41">
            <v>900</v>
          </cell>
          <cell r="J41">
            <v>543</v>
          </cell>
          <cell r="L41">
            <v>17</v>
          </cell>
          <cell r="N41">
            <v>452</v>
          </cell>
          <cell r="P41">
            <v>7</v>
          </cell>
          <cell r="R41">
            <v>98</v>
          </cell>
        </row>
        <row r="42">
          <cell r="C42">
            <v>1791</v>
          </cell>
          <cell r="D42">
            <v>635</v>
          </cell>
          <cell r="F42">
            <v>306</v>
          </cell>
          <cell r="H42">
            <v>666</v>
          </cell>
          <cell r="J42">
            <v>453</v>
          </cell>
          <cell r="L42">
            <v>3</v>
          </cell>
          <cell r="N42">
            <v>187</v>
          </cell>
          <cell r="P42">
            <v>0</v>
          </cell>
          <cell r="R42">
            <v>83</v>
          </cell>
        </row>
        <row r="43">
          <cell r="C43">
            <v>1717</v>
          </cell>
          <cell r="D43">
            <v>819</v>
          </cell>
          <cell r="F43">
            <v>510</v>
          </cell>
          <cell r="H43">
            <v>551</v>
          </cell>
          <cell r="J43">
            <v>330</v>
          </cell>
          <cell r="L43">
            <v>4</v>
          </cell>
          <cell r="N43">
            <v>259</v>
          </cell>
          <cell r="P43">
            <v>0</v>
          </cell>
          <cell r="R43">
            <v>57</v>
          </cell>
        </row>
        <row r="44">
          <cell r="C44">
            <v>1015</v>
          </cell>
          <cell r="D44">
            <v>375</v>
          </cell>
          <cell r="F44">
            <v>190</v>
          </cell>
          <cell r="H44">
            <v>295</v>
          </cell>
          <cell r="J44">
            <v>351</v>
          </cell>
          <cell r="L44">
            <v>0</v>
          </cell>
          <cell r="N44">
            <v>80</v>
          </cell>
          <cell r="P44">
            <v>1</v>
          </cell>
          <cell r="R44">
            <v>45</v>
          </cell>
        </row>
        <row r="45">
          <cell r="C45">
            <v>1616</v>
          </cell>
          <cell r="D45">
            <v>675</v>
          </cell>
          <cell r="F45">
            <v>425</v>
          </cell>
          <cell r="H45">
            <v>633</v>
          </cell>
          <cell r="J45">
            <v>348</v>
          </cell>
          <cell r="L45">
            <v>5</v>
          </cell>
          <cell r="N45">
            <v>127</v>
          </cell>
          <cell r="P45">
            <v>2</v>
          </cell>
          <cell r="R45">
            <v>76</v>
          </cell>
        </row>
        <row r="47">
          <cell r="C47">
            <v>1840</v>
          </cell>
          <cell r="D47">
            <v>926</v>
          </cell>
          <cell r="F47">
            <v>642</v>
          </cell>
          <cell r="H47">
            <v>724</v>
          </cell>
          <cell r="J47">
            <v>331</v>
          </cell>
          <cell r="L47">
            <v>19</v>
          </cell>
          <cell r="N47">
            <v>147</v>
          </cell>
          <cell r="P47">
            <v>1</v>
          </cell>
          <cell r="R47">
            <v>73</v>
          </cell>
        </row>
        <row r="48">
          <cell r="C48">
            <v>3899</v>
          </cell>
          <cell r="D48">
            <v>1932</v>
          </cell>
          <cell r="F48">
            <v>1190</v>
          </cell>
          <cell r="H48">
            <v>1372</v>
          </cell>
          <cell r="J48">
            <v>656</v>
          </cell>
          <cell r="L48">
            <v>36</v>
          </cell>
          <cell r="N48">
            <v>687</v>
          </cell>
          <cell r="P48">
            <v>12</v>
          </cell>
          <cell r="R48">
            <v>134</v>
          </cell>
        </row>
        <row r="49">
          <cell r="C49">
            <v>1826</v>
          </cell>
          <cell r="D49">
            <v>914</v>
          </cell>
          <cell r="F49">
            <v>556</v>
          </cell>
          <cell r="H49">
            <v>739</v>
          </cell>
          <cell r="J49">
            <v>271</v>
          </cell>
          <cell r="L49">
            <v>0</v>
          </cell>
          <cell r="N49">
            <v>181</v>
          </cell>
          <cell r="P49">
            <v>0</v>
          </cell>
          <cell r="R49">
            <v>81</v>
          </cell>
        </row>
        <row r="50">
          <cell r="C50">
            <v>3279</v>
          </cell>
          <cell r="D50">
            <v>1338</v>
          </cell>
          <cell r="F50">
            <v>717</v>
          </cell>
          <cell r="H50">
            <v>1286</v>
          </cell>
          <cell r="J50">
            <v>785</v>
          </cell>
          <cell r="L50">
            <v>0</v>
          </cell>
          <cell r="N50">
            <v>367</v>
          </cell>
          <cell r="P50">
            <v>2</v>
          </cell>
          <cell r="R50">
            <v>242</v>
          </cell>
        </row>
        <row r="52">
          <cell r="C52">
            <v>798</v>
          </cell>
          <cell r="D52">
            <v>450</v>
          </cell>
          <cell r="F52">
            <v>283</v>
          </cell>
          <cell r="H52">
            <v>257</v>
          </cell>
          <cell r="J52">
            <v>79</v>
          </cell>
          <cell r="L52">
            <v>31</v>
          </cell>
          <cell r="N52">
            <v>122</v>
          </cell>
          <cell r="P52">
            <v>1</v>
          </cell>
          <cell r="R52">
            <v>32</v>
          </cell>
        </row>
        <row r="53">
          <cell r="C53">
            <v>1514</v>
          </cell>
          <cell r="D53">
            <v>875</v>
          </cell>
          <cell r="F53">
            <v>539</v>
          </cell>
          <cell r="H53">
            <v>393</v>
          </cell>
          <cell r="J53">
            <v>199</v>
          </cell>
          <cell r="L53">
            <v>3</v>
          </cell>
          <cell r="N53">
            <v>270</v>
          </cell>
          <cell r="P53">
            <v>3</v>
          </cell>
          <cell r="R53">
            <v>51</v>
          </cell>
        </row>
        <row r="54">
          <cell r="C54">
            <v>1292</v>
          </cell>
          <cell r="D54">
            <v>739</v>
          </cell>
          <cell r="F54">
            <v>460</v>
          </cell>
          <cell r="H54">
            <v>437</v>
          </cell>
          <cell r="J54">
            <v>153</v>
          </cell>
          <cell r="L54">
            <v>0</v>
          </cell>
          <cell r="N54">
            <v>160</v>
          </cell>
          <cell r="P54">
            <v>5</v>
          </cell>
          <cell r="R54">
            <v>57</v>
          </cell>
        </row>
        <row r="55">
          <cell r="C55">
            <v>1544</v>
          </cell>
          <cell r="D55">
            <v>846</v>
          </cell>
          <cell r="F55">
            <v>593</v>
          </cell>
          <cell r="H55">
            <v>454</v>
          </cell>
          <cell r="J55">
            <v>213</v>
          </cell>
          <cell r="L55">
            <v>49</v>
          </cell>
          <cell r="N55">
            <v>264</v>
          </cell>
          <cell r="P55">
            <v>15</v>
          </cell>
          <cell r="R55">
            <v>67</v>
          </cell>
        </row>
        <row r="56">
          <cell r="C56">
            <v>1527</v>
          </cell>
          <cell r="D56">
            <v>694</v>
          </cell>
          <cell r="F56">
            <v>351</v>
          </cell>
          <cell r="H56">
            <v>478</v>
          </cell>
          <cell r="J56">
            <v>268</v>
          </cell>
          <cell r="L56">
            <v>10</v>
          </cell>
          <cell r="N56">
            <v>273</v>
          </cell>
          <cell r="P56">
            <v>9</v>
          </cell>
          <cell r="R56">
            <v>89</v>
          </cell>
        </row>
      </sheetData>
      <sheetData sheetId="15">
        <row r="8">
          <cell r="C8">
            <v>3679</v>
          </cell>
          <cell r="D8">
            <v>1475</v>
          </cell>
          <cell r="F8">
            <v>842</v>
          </cell>
          <cell r="H8">
            <v>1419</v>
          </cell>
          <cell r="J8">
            <v>778</v>
          </cell>
        </row>
        <row r="9">
          <cell r="C9">
            <v>2470</v>
          </cell>
          <cell r="D9">
            <v>1085</v>
          </cell>
          <cell r="F9">
            <v>657</v>
          </cell>
          <cell r="H9">
            <v>736</v>
          </cell>
          <cell r="J9">
            <v>472</v>
          </cell>
        </row>
        <row r="10">
          <cell r="C10">
            <v>3188</v>
          </cell>
          <cell r="D10">
            <v>1312</v>
          </cell>
          <cell r="F10">
            <v>818</v>
          </cell>
          <cell r="H10">
            <v>1420</v>
          </cell>
          <cell r="J10">
            <v>644</v>
          </cell>
        </row>
        <row r="11">
          <cell r="C11">
            <v>2302</v>
          </cell>
          <cell r="D11">
            <v>1014</v>
          </cell>
          <cell r="F11">
            <v>649</v>
          </cell>
          <cell r="H11">
            <v>1165</v>
          </cell>
          <cell r="J11">
            <v>382</v>
          </cell>
        </row>
        <row r="12">
          <cell r="C12">
            <v>1883</v>
          </cell>
          <cell r="D12">
            <v>844</v>
          </cell>
          <cell r="F12">
            <v>514</v>
          </cell>
          <cell r="H12">
            <v>945</v>
          </cell>
          <cell r="J12">
            <v>352</v>
          </cell>
        </row>
        <row r="14">
          <cell r="C14">
            <v>1836</v>
          </cell>
          <cell r="D14">
            <v>879</v>
          </cell>
          <cell r="F14">
            <v>594</v>
          </cell>
          <cell r="H14">
            <v>886</v>
          </cell>
          <cell r="J14">
            <v>295</v>
          </cell>
        </row>
        <row r="15">
          <cell r="C15">
            <v>2932</v>
          </cell>
          <cell r="D15">
            <v>1488</v>
          </cell>
          <cell r="F15">
            <v>948</v>
          </cell>
          <cell r="H15">
            <v>1277</v>
          </cell>
          <cell r="J15">
            <v>434</v>
          </cell>
        </row>
        <row r="16">
          <cell r="C16">
            <v>2502</v>
          </cell>
          <cell r="D16">
            <v>1261</v>
          </cell>
          <cell r="F16">
            <v>807</v>
          </cell>
          <cell r="H16">
            <v>907</v>
          </cell>
          <cell r="J16">
            <v>384</v>
          </cell>
        </row>
        <row r="17">
          <cell r="C17">
            <v>1752</v>
          </cell>
          <cell r="D17">
            <v>822</v>
          </cell>
          <cell r="F17">
            <v>472</v>
          </cell>
          <cell r="H17">
            <v>742</v>
          </cell>
          <cell r="J17">
            <v>292</v>
          </cell>
        </row>
        <row r="18">
          <cell r="C18">
            <v>2653</v>
          </cell>
          <cell r="D18">
            <v>1231</v>
          </cell>
          <cell r="F18">
            <v>804</v>
          </cell>
          <cell r="H18">
            <v>764</v>
          </cell>
          <cell r="J18">
            <v>476</v>
          </cell>
        </row>
        <row r="19">
          <cell r="C19">
            <v>1732</v>
          </cell>
          <cell r="D19">
            <v>690</v>
          </cell>
          <cell r="F19">
            <v>372</v>
          </cell>
          <cell r="H19">
            <v>729</v>
          </cell>
          <cell r="J19">
            <v>359</v>
          </cell>
        </row>
        <row r="21">
          <cell r="C21">
            <v>1177</v>
          </cell>
          <cell r="D21">
            <v>657</v>
          </cell>
          <cell r="F21">
            <v>441</v>
          </cell>
          <cell r="H21">
            <v>346</v>
          </cell>
          <cell r="J21">
            <v>174</v>
          </cell>
        </row>
        <row r="22">
          <cell r="C22">
            <v>2118</v>
          </cell>
          <cell r="D22">
            <v>902</v>
          </cell>
          <cell r="F22">
            <v>539</v>
          </cell>
          <cell r="H22">
            <v>902</v>
          </cell>
          <cell r="J22">
            <v>412</v>
          </cell>
        </row>
        <row r="23">
          <cell r="C23">
            <v>1622</v>
          </cell>
          <cell r="D23">
            <v>805</v>
          </cell>
          <cell r="F23">
            <v>475</v>
          </cell>
          <cell r="H23">
            <v>712</v>
          </cell>
          <cell r="J23">
            <v>278</v>
          </cell>
        </row>
        <row r="24">
          <cell r="C24">
            <v>2470</v>
          </cell>
          <cell r="D24">
            <v>1091</v>
          </cell>
          <cell r="F24">
            <v>671</v>
          </cell>
          <cell r="H24">
            <v>1163</v>
          </cell>
          <cell r="J24">
            <v>487</v>
          </cell>
        </row>
        <row r="25">
          <cell r="C25">
            <v>6903</v>
          </cell>
          <cell r="D25">
            <v>2990</v>
          </cell>
          <cell r="F25">
            <v>1717</v>
          </cell>
          <cell r="H25">
            <v>3139</v>
          </cell>
          <cell r="J25">
            <v>1165</v>
          </cell>
        </row>
        <row r="26">
          <cell r="C26">
            <v>2405</v>
          </cell>
          <cell r="D26">
            <v>881</v>
          </cell>
          <cell r="F26">
            <v>517</v>
          </cell>
          <cell r="H26">
            <v>1183</v>
          </cell>
          <cell r="J26">
            <v>512</v>
          </cell>
        </row>
        <row r="27">
          <cell r="C27">
            <v>1971</v>
          </cell>
          <cell r="D27">
            <v>962</v>
          </cell>
          <cell r="F27">
            <v>591</v>
          </cell>
          <cell r="H27">
            <v>1007</v>
          </cell>
          <cell r="J27">
            <v>308</v>
          </cell>
        </row>
        <row r="28">
          <cell r="C28">
            <v>8220</v>
          </cell>
          <cell r="D28">
            <v>2830</v>
          </cell>
          <cell r="F28">
            <v>1415</v>
          </cell>
          <cell r="H28">
            <v>3725</v>
          </cell>
          <cell r="J28">
            <v>1799</v>
          </cell>
        </row>
        <row r="30">
          <cell r="C30">
            <v>23795</v>
          </cell>
          <cell r="D30">
            <v>6010</v>
          </cell>
          <cell r="F30">
            <v>2367</v>
          </cell>
          <cell r="H30">
            <v>8041</v>
          </cell>
          <cell r="J30">
            <v>5735</v>
          </cell>
        </row>
        <row r="32">
          <cell r="C32">
            <v>2652</v>
          </cell>
          <cell r="D32">
            <v>1232</v>
          </cell>
          <cell r="F32">
            <v>727</v>
          </cell>
          <cell r="H32">
            <v>1166</v>
          </cell>
          <cell r="J32">
            <v>418</v>
          </cell>
        </row>
        <row r="33">
          <cell r="C33">
            <v>2477</v>
          </cell>
          <cell r="D33">
            <v>871</v>
          </cell>
          <cell r="F33">
            <v>527</v>
          </cell>
          <cell r="H33">
            <v>870</v>
          </cell>
          <cell r="J33">
            <v>482</v>
          </cell>
        </row>
        <row r="34">
          <cell r="C34">
            <v>2925</v>
          </cell>
          <cell r="D34">
            <v>1151</v>
          </cell>
          <cell r="F34">
            <v>686</v>
          </cell>
          <cell r="H34">
            <v>935</v>
          </cell>
          <cell r="J34">
            <v>588</v>
          </cell>
        </row>
        <row r="35">
          <cell r="C35">
            <v>1843</v>
          </cell>
          <cell r="D35">
            <v>707</v>
          </cell>
          <cell r="F35">
            <v>432</v>
          </cell>
          <cell r="H35">
            <v>602</v>
          </cell>
          <cell r="J35">
            <v>374</v>
          </cell>
        </row>
        <row r="36">
          <cell r="C36">
            <v>2205</v>
          </cell>
          <cell r="D36">
            <v>784</v>
          </cell>
          <cell r="F36">
            <v>441</v>
          </cell>
          <cell r="H36">
            <v>637</v>
          </cell>
          <cell r="J36">
            <v>524</v>
          </cell>
        </row>
        <row r="37">
          <cell r="C37">
            <v>6064</v>
          </cell>
          <cell r="D37">
            <v>2138</v>
          </cell>
          <cell r="F37">
            <v>1229</v>
          </cell>
          <cell r="H37">
            <v>2434</v>
          </cell>
          <cell r="J37">
            <v>1273</v>
          </cell>
        </row>
        <row r="39">
          <cell r="C39">
            <v>1567</v>
          </cell>
          <cell r="D39">
            <v>527</v>
          </cell>
          <cell r="F39">
            <v>307</v>
          </cell>
          <cell r="H39">
            <v>481</v>
          </cell>
          <cell r="J39">
            <v>366</v>
          </cell>
        </row>
        <row r="40">
          <cell r="C40">
            <v>2003</v>
          </cell>
          <cell r="D40">
            <v>897</v>
          </cell>
          <cell r="F40">
            <v>595</v>
          </cell>
          <cell r="H40">
            <v>490</v>
          </cell>
          <cell r="J40">
            <v>393</v>
          </cell>
        </row>
        <row r="41">
          <cell r="C41">
            <v>3233</v>
          </cell>
          <cell r="D41">
            <v>996</v>
          </cell>
          <cell r="F41">
            <v>527</v>
          </cell>
          <cell r="H41">
            <v>1236</v>
          </cell>
          <cell r="J41">
            <v>684</v>
          </cell>
        </row>
        <row r="42">
          <cell r="C42">
            <v>2380</v>
          </cell>
          <cell r="D42">
            <v>623</v>
          </cell>
          <cell r="F42">
            <v>274</v>
          </cell>
          <cell r="H42">
            <v>839</v>
          </cell>
          <cell r="J42">
            <v>557</v>
          </cell>
        </row>
        <row r="43">
          <cell r="C43">
            <v>2148</v>
          </cell>
          <cell r="D43">
            <v>939</v>
          </cell>
          <cell r="F43">
            <v>575</v>
          </cell>
          <cell r="H43">
            <v>678</v>
          </cell>
          <cell r="J43">
            <v>412</v>
          </cell>
        </row>
        <row r="44">
          <cell r="C44">
            <v>1454</v>
          </cell>
          <cell r="D44">
            <v>422</v>
          </cell>
          <cell r="F44">
            <v>212</v>
          </cell>
          <cell r="H44">
            <v>399</v>
          </cell>
          <cell r="J44">
            <v>403</v>
          </cell>
        </row>
        <row r="45">
          <cell r="C45">
            <v>2075</v>
          </cell>
          <cell r="D45">
            <v>789</v>
          </cell>
          <cell r="F45">
            <v>474</v>
          </cell>
          <cell r="H45">
            <v>784</v>
          </cell>
          <cell r="J45">
            <v>402</v>
          </cell>
        </row>
        <row r="47">
          <cell r="C47">
            <v>2297</v>
          </cell>
          <cell r="D47">
            <v>997</v>
          </cell>
          <cell r="F47">
            <v>648</v>
          </cell>
          <cell r="H47">
            <v>974</v>
          </cell>
          <cell r="J47">
            <v>491</v>
          </cell>
        </row>
        <row r="48">
          <cell r="C48">
            <v>4749</v>
          </cell>
          <cell r="D48">
            <v>2103</v>
          </cell>
          <cell r="F48">
            <v>1266</v>
          </cell>
          <cell r="H48">
            <v>1856</v>
          </cell>
          <cell r="J48">
            <v>819</v>
          </cell>
        </row>
        <row r="49">
          <cell r="C49">
            <v>2209</v>
          </cell>
          <cell r="D49">
            <v>1011</v>
          </cell>
          <cell r="F49">
            <v>592</v>
          </cell>
          <cell r="H49">
            <v>1016</v>
          </cell>
          <cell r="J49">
            <v>387</v>
          </cell>
        </row>
        <row r="50">
          <cell r="C50">
            <v>4122</v>
          </cell>
          <cell r="D50">
            <v>1350</v>
          </cell>
          <cell r="F50">
            <v>680</v>
          </cell>
          <cell r="H50">
            <v>1609</v>
          </cell>
          <cell r="J50">
            <v>954</v>
          </cell>
        </row>
        <row r="52">
          <cell r="C52">
            <v>1082</v>
          </cell>
          <cell r="D52">
            <v>542</v>
          </cell>
          <cell r="F52">
            <v>297</v>
          </cell>
          <cell r="H52">
            <v>427</v>
          </cell>
          <cell r="J52">
            <v>158</v>
          </cell>
        </row>
        <row r="53">
          <cell r="C53">
            <v>1770</v>
          </cell>
          <cell r="D53">
            <v>924</v>
          </cell>
          <cell r="F53">
            <v>538</v>
          </cell>
          <cell r="H53">
            <v>460</v>
          </cell>
          <cell r="J53">
            <v>237</v>
          </cell>
        </row>
        <row r="54">
          <cell r="C54">
            <v>1681</v>
          </cell>
          <cell r="D54">
            <v>818</v>
          </cell>
          <cell r="F54">
            <v>478</v>
          </cell>
          <cell r="H54">
            <v>700</v>
          </cell>
          <cell r="J54">
            <v>254</v>
          </cell>
        </row>
        <row r="55">
          <cell r="C55">
            <v>1759</v>
          </cell>
          <cell r="D55">
            <v>915</v>
          </cell>
          <cell r="F55">
            <v>634</v>
          </cell>
          <cell r="H55">
            <v>627</v>
          </cell>
          <cell r="J55">
            <v>252</v>
          </cell>
        </row>
        <row r="56">
          <cell r="C56">
            <v>1902</v>
          </cell>
          <cell r="D56">
            <v>721</v>
          </cell>
          <cell r="F56">
            <v>334</v>
          </cell>
          <cell r="H56">
            <v>587</v>
          </cell>
          <cell r="J56">
            <v>354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113"/>
  <sheetViews>
    <sheetView tabSelected="1" zoomScaleNormal="100" zoomScaleSheetLayoutView="100" workbookViewId="0">
      <selection activeCell="G6" sqref="G6"/>
    </sheetView>
  </sheetViews>
  <sheetFormatPr defaultRowHeight="12.75"/>
  <cols>
    <col min="1" max="1" width="3.140625" style="1" customWidth="1"/>
    <col min="2" max="2" width="18.5703125" style="1" customWidth="1"/>
    <col min="3" max="7" width="11.28515625" style="1" customWidth="1"/>
    <col min="8" max="10" width="10.7109375" style="1" customWidth="1"/>
    <col min="11" max="11" width="10.42578125" style="1" customWidth="1"/>
    <col min="12" max="16384" width="9.140625" style="1"/>
  </cols>
  <sheetData>
    <row r="1" spans="1:17" ht="15.95" customHeight="1">
      <c r="A1" s="285" t="s">
        <v>141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7" ht="16.5" thickBot="1">
      <c r="A2" s="286" t="s">
        <v>168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7" ht="17.25" customHeight="1" thickTop="1">
      <c r="A3" s="288" t="s">
        <v>61</v>
      </c>
      <c r="B3" s="290" t="s">
        <v>62</v>
      </c>
      <c r="C3" s="295" t="s">
        <v>142</v>
      </c>
      <c r="D3" s="295" t="s">
        <v>159</v>
      </c>
      <c r="E3" s="295" t="s">
        <v>179</v>
      </c>
      <c r="F3" s="295" t="s">
        <v>230</v>
      </c>
      <c r="G3" s="295" t="s">
        <v>229</v>
      </c>
      <c r="H3" s="292" t="s">
        <v>105</v>
      </c>
      <c r="I3" s="293"/>
      <c r="J3" s="293"/>
      <c r="K3" s="294"/>
    </row>
    <row r="4" spans="1:17" ht="61.5" customHeight="1">
      <c r="A4" s="289"/>
      <c r="B4" s="291"/>
      <c r="C4" s="296"/>
      <c r="D4" s="296"/>
      <c r="E4" s="296"/>
      <c r="F4" s="296"/>
      <c r="G4" s="296"/>
      <c r="H4" s="2" t="s">
        <v>231</v>
      </c>
      <c r="I4" s="2" t="s">
        <v>232</v>
      </c>
      <c r="J4" s="2" t="s">
        <v>233</v>
      </c>
      <c r="K4" s="3" t="s">
        <v>234</v>
      </c>
    </row>
    <row r="5" spans="1:17" s="8" customFormat="1" ht="24.95" customHeight="1">
      <c r="A5" s="281" t="s">
        <v>110</v>
      </c>
      <c r="B5" s="282"/>
      <c r="C5" s="4">
        <v>4094209</v>
      </c>
      <c r="D5" s="4">
        <v>4155328</v>
      </c>
      <c r="E5" s="4">
        <v>4203296</v>
      </c>
      <c r="F5" s="4">
        <v>4237691</v>
      </c>
      <c r="G5" s="4">
        <v>4275621</v>
      </c>
      <c r="H5" s="4">
        <f t="shared" ref="H5:H30" si="0">G5-F5</f>
        <v>37930</v>
      </c>
      <c r="I5" s="5">
        <f t="shared" ref="I5:I30" si="1">H5/F5</f>
        <v>8.950629009996245E-3</v>
      </c>
      <c r="J5" s="4">
        <f t="shared" ref="J5:J30" si="2">G5-E5</f>
        <v>72325</v>
      </c>
      <c r="K5" s="6">
        <f t="shared" ref="K5:K30" si="3">J5/E5</f>
        <v>1.7206734905179173E-2</v>
      </c>
      <c r="L5" s="7"/>
      <c r="M5" s="7"/>
    </row>
    <row r="6" spans="1:17" s="9" customFormat="1" ht="27.95" customHeight="1">
      <c r="A6" s="283" t="s">
        <v>63</v>
      </c>
      <c r="B6" s="284"/>
      <c r="C6" s="142">
        <f t="shared" ref="C6:E6" si="4">SUM(C7,C13,C20,C29,C31,C38,C46,C51)</f>
        <v>731269</v>
      </c>
      <c r="D6" s="142">
        <f t="shared" si="4"/>
        <v>754598</v>
      </c>
      <c r="E6" s="142">
        <f t="shared" si="4"/>
        <v>775758</v>
      </c>
      <c r="F6" s="142">
        <f t="shared" ref="F6:G6" si="5">SUM(F7,F13,F20,F29,F31,F38,F46,F51)</f>
        <v>788008</v>
      </c>
      <c r="G6" s="142">
        <f t="shared" si="5"/>
        <v>798947</v>
      </c>
      <c r="H6" s="237">
        <f t="shared" si="0"/>
        <v>10939</v>
      </c>
      <c r="I6" s="238">
        <f t="shared" si="1"/>
        <v>1.3881838763058244E-2</v>
      </c>
      <c r="J6" s="237">
        <f t="shared" si="2"/>
        <v>23189</v>
      </c>
      <c r="K6" s="239">
        <f t="shared" si="3"/>
        <v>2.9892053965282987E-2</v>
      </c>
    </row>
    <row r="7" spans="1:17" ht="25.5" customHeight="1">
      <c r="A7" s="279" t="s">
        <v>160</v>
      </c>
      <c r="B7" s="280"/>
      <c r="C7" s="227">
        <f>SUM(C8:C12)</f>
        <v>25063</v>
      </c>
      <c r="D7" s="227">
        <f>SUM(D8:D12)</f>
        <v>25413</v>
      </c>
      <c r="E7" s="227">
        <f>SUM(E8:E12)</f>
        <v>25605</v>
      </c>
      <c r="F7" s="227">
        <f>SUM(F8:F12)</f>
        <v>25669</v>
      </c>
      <c r="G7" s="227">
        <f>SUM(G8:G12)</f>
        <v>25737</v>
      </c>
      <c r="H7" s="227">
        <f t="shared" si="0"/>
        <v>68</v>
      </c>
      <c r="I7" s="228">
        <f t="shared" si="1"/>
        <v>2.6491098211850871E-3</v>
      </c>
      <c r="J7" s="227">
        <f t="shared" si="2"/>
        <v>132</v>
      </c>
      <c r="K7" s="229">
        <f t="shared" si="3"/>
        <v>5.155243116578793E-3</v>
      </c>
    </row>
    <row r="8" spans="1:17" ht="15" customHeight="1">
      <c r="A8" s="10">
        <v>1</v>
      </c>
      <c r="B8" s="11" t="s">
        <v>64</v>
      </c>
      <c r="C8" s="12">
        <v>7100</v>
      </c>
      <c r="D8" s="12">
        <v>7262</v>
      </c>
      <c r="E8" s="12">
        <v>7324</v>
      </c>
      <c r="F8" s="12">
        <v>7289</v>
      </c>
      <c r="G8" s="12">
        <v>7272</v>
      </c>
      <c r="H8" s="13">
        <f t="shared" si="0"/>
        <v>-17</v>
      </c>
      <c r="I8" s="14">
        <f t="shared" si="1"/>
        <v>-2.332281520098779E-3</v>
      </c>
      <c r="J8" s="15">
        <f t="shared" si="2"/>
        <v>-52</v>
      </c>
      <c r="K8" s="16">
        <f t="shared" si="3"/>
        <v>-7.0999453850354999E-3</v>
      </c>
    </row>
    <row r="9" spans="1:17" ht="15" customHeight="1">
      <c r="A9" s="10">
        <v>2</v>
      </c>
      <c r="B9" s="11" t="s">
        <v>65</v>
      </c>
      <c r="C9" s="12">
        <v>5038</v>
      </c>
      <c r="D9" s="12">
        <v>5158</v>
      </c>
      <c r="E9" s="12">
        <v>5276</v>
      </c>
      <c r="F9" s="12">
        <v>5281</v>
      </c>
      <c r="G9" s="12">
        <v>5352</v>
      </c>
      <c r="H9" s="13">
        <f t="shared" si="0"/>
        <v>71</v>
      </c>
      <c r="I9" s="14">
        <f t="shared" si="1"/>
        <v>1.3444423404658208E-2</v>
      </c>
      <c r="J9" s="15">
        <f t="shared" si="2"/>
        <v>76</v>
      </c>
      <c r="K9" s="16">
        <f t="shared" si="3"/>
        <v>1.4404852160727824E-2</v>
      </c>
    </row>
    <row r="10" spans="1:17" ht="15" customHeight="1">
      <c r="A10" s="10">
        <v>3</v>
      </c>
      <c r="B10" s="11" t="s">
        <v>66</v>
      </c>
      <c r="C10" s="12">
        <v>6311</v>
      </c>
      <c r="D10" s="12">
        <v>6359</v>
      </c>
      <c r="E10" s="12">
        <v>6360</v>
      </c>
      <c r="F10" s="12">
        <v>6415</v>
      </c>
      <c r="G10" s="12">
        <v>6431</v>
      </c>
      <c r="H10" s="13">
        <f t="shared" si="0"/>
        <v>16</v>
      </c>
      <c r="I10" s="14">
        <f t="shared" si="1"/>
        <v>2.4941543257989088E-3</v>
      </c>
      <c r="J10" s="15">
        <f t="shared" si="2"/>
        <v>71</v>
      </c>
      <c r="K10" s="16">
        <f t="shared" si="3"/>
        <v>1.1163522012578616E-2</v>
      </c>
    </row>
    <row r="11" spans="1:17" ht="15" customHeight="1">
      <c r="A11" s="10">
        <v>4</v>
      </c>
      <c r="B11" s="11" t="s">
        <v>98</v>
      </c>
      <c r="C11" s="12">
        <v>3964</v>
      </c>
      <c r="D11" s="12">
        <v>3947</v>
      </c>
      <c r="E11" s="12">
        <v>3945</v>
      </c>
      <c r="F11" s="12">
        <v>3966</v>
      </c>
      <c r="G11" s="12">
        <v>3954</v>
      </c>
      <c r="H11" s="13">
        <f t="shared" si="0"/>
        <v>-12</v>
      </c>
      <c r="I11" s="14">
        <f t="shared" si="1"/>
        <v>-3.0257186081694403E-3</v>
      </c>
      <c r="J11" s="15">
        <f t="shared" si="2"/>
        <v>9</v>
      </c>
      <c r="K11" s="16">
        <f t="shared" si="3"/>
        <v>2.2813688212927757E-3</v>
      </c>
    </row>
    <row r="12" spans="1:17" ht="15" customHeight="1">
      <c r="A12" s="10">
        <v>5</v>
      </c>
      <c r="B12" s="11" t="s">
        <v>67</v>
      </c>
      <c r="C12" s="12">
        <v>2650</v>
      </c>
      <c r="D12" s="12">
        <v>2687</v>
      </c>
      <c r="E12" s="12">
        <v>2700</v>
      </c>
      <c r="F12" s="12">
        <v>2718</v>
      </c>
      <c r="G12" s="12">
        <v>2728</v>
      </c>
      <c r="H12" s="13">
        <f t="shared" si="0"/>
        <v>10</v>
      </c>
      <c r="I12" s="14">
        <f t="shared" si="1"/>
        <v>3.6791758646063282E-3</v>
      </c>
      <c r="J12" s="15">
        <f t="shared" si="2"/>
        <v>28</v>
      </c>
      <c r="K12" s="16">
        <f t="shared" si="3"/>
        <v>1.037037037037037E-2</v>
      </c>
    </row>
    <row r="13" spans="1:17" ht="27" customHeight="1">
      <c r="A13" s="279" t="s">
        <v>161</v>
      </c>
      <c r="B13" s="280"/>
      <c r="C13" s="227">
        <f t="shared" ref="C13:E13" si="6">SUM(C14:C19)</f>
        <v>30635</v>
      </c>
      <c r="D13" s="227">
        <f t="shared" si="6"/>
        <v>31081</v>
      </c>
      <c r="E13" s="227">
        <f t="shared" si="6"/>
        <v>31337</v>
      </c>
      <c r="F13" s="227">
        <f t="shared" ref="F13:G13" si="7">SUM(F14:F19)</f>
        <v>31384</v>
      </c>
      <c r="G13" s="227">
        <f t="shared" si="7"/>
        <v>31606</v>
      </c>
      <c r="H13" s="227">
        <f t="shared" si="0"/>
        <v>222</v>
      </c>
      <c r="I13" s="228">
        <f t="shared" si="1"/>
        <v>7.0736681111394344E-3</v>
      </c>
      <c r="J13" s="227">
        <f t="shared" si="2"/>
        <v>269</v>
      </c>
      <c r="K13" s="229">
        <f t="shared" si="3"/>
        <v>8.5841018604205892E-3</v>
      </c>
      <c r="Q13" s="1" t="s">
        <v>113</v>
      </c>
    </row>
    <row r="14" spans="1:17" ht="15" customHeight="1">
      <c r="A14" s="10">
        <v>1</v>
      </c>
      <c r="B14" s="11" t="s">
        <v>68</v>
      </c>
      <c r="C14" s="12">
        <v>3598</v>
      </c>
      <c r="D14" s="12">
        <v>3641</v>
      </c>
      <c r="E14" s="12">
        <v>3719</v>
      </c>
      <c r="F14" s="261">
        <v>3743</v>
      </c>
      <c r="G14" s="12">
        <v>3761</v>
      </c>
      <c r="H14" s="13">
        <f t="shared" si="0"/>
        <v>18</v>
      </c>
      <c r="I14" s="14">
        <f t="shared" si="1"/>
        <v>4.8089767566123426E-3</v>
      </c>
      <c r="J14" s="15">
        <f t="shared" si="2"/>
        <v>42</v>
      </c>
      <c r="K14" s="16">
        <f t="shared" si="3"/>
        <v>1.12933584296854E-2</v>
      </c>
    </row>
    <row r="15" spans="1:17" ht="15" customHeight="1">
      <c r="A15" s="10">
        <v>2</v>
      </c>
      <c r="B15" s="17" t="s">
        <v>69</v>
      </c>
      <c r="C15" s="12">
        <v>5104</v>
      </c>
      <c r="D15" s="12">
        <v>5277</v>
      </c>
      <c r="E15" s="12">
        <v>5379</v>
      </c>
      <c r="F15" s="261">
        <v>5369</v>
      </c>
      <c r="G15" s="12">
        <v>5532</v>
      </c>
      <c r="H15" s="13">
        <f t="shared" si="0"/>
        <v>163</v>
      </c>
      <c r="I15" s="14">
        <f t="shared" si="1"/>
        <v>3.0359471037437139E-2</v>
      </c>
      <c r="J15" s="15">
        <f t="shared" si="2"/>
        <v>153</v>
      </c>
      <c r="K15" s="16">
        <f t="shared" si="3"/>
        <v>2.8443948689347461E-2</v>
      </c>
    </row>
    <row r="16" spans="1:17" ht="15" customHeight="1">
      <c r="A16" s="10">
        <v>3</v>
      </c>
      <c r="B16" s="11" t="s">
        <v>71</v>
      </c>
      <c r="C16" s="12">
        <v>6268</v>
      </c>
      <c r="D16" s="12">
        <v>6340</v>
      </c>
      <c r="E16" s="12">
        <v>6361</v>
      </c>
      <c r="F16" s="261">
        <v>6376</v>
      </c>
      <c r="G16" s="12">
        <v>6377</v>
      </c>
      <c r="H16" s="13">
        <f t="shared" si="0"/>
        <v>1</v>
      </c>
      <c r="I16" s="14">
        <f t="shared" si="1"/>
        <v>1.5683814303638644E-4</v>
      </c>
      <c r="J16" s="15">
        <f t="shared" si="2"/>
        <v>16</v>
      </c>
      <c r="K16" s="16">
        <f t="shared" si="3"/>
        <v>2.5153277786511556E-3</v>
      </c>
    </row>
    <row r="17" spans="1:11" ht="15" customHeight="1">
      <c r="A17" s="10">
        <v>4</v>
      </c>
      <c r="B17" s="11" t="s">
        <v>72</v>
      </c>
      <c r="C17" s="12">
        <v>3621</v>
      </c>
      <c r="D17" s="12">
        <v>3597</v>
      </c>
      <c r="E17" s="12">
        <v>3630</v>
      </c>
      <c r="F17" s="261">
        <v>3620</v>
      </c>
      <c r="G17" s="12">
        <v>3620</v>
      </c>
      <c r="H17" s="13">
        <f t="shared" si="0"/>
        <v>0</v>
      </c>
      <c r="I17" s="14">
        <f t="shared" si="1"/>
        <v>0</v>
      </c>
      <c r="J17" s="15">
        <f t="shared" si="2"/>
        <v>-10</v>
      </c>
      <c r="K17" s="16">
        <f t="shared" si="3"/>
        <v>-2.7548209366391185E-3</v>
      </c>
    </row>
    <row r="18" spans="1:11" ht="15" customHeight="1">
      <c r="A18" s="10">
        <v>5</v>
      </c>
      <c r="B18" s="11" t="s">
        <v>103</v>
      </c>
      <c r="C18" s="12">
        <v>6165</v>
      </c>
      <c r="D18" s="12">
        <v>6288</v>
      </c>
      <c r="E18" s="12">
        <v>6290</v>
      </c>
      <c r="F18" s="261">
        <v>6324</v>
      </c>
      <c r="G18" s="12">
        <v>6352</v>
      </c>
      <c r="H18" s="13">
        <f t="shared" si="0"/>
        <v>28</v>
      </c>
      <c r="I18" s="14">
        <f t="shared" si="1"/>
        <v>4.4275774826059459E-3</v>
      </c>
      <c r="J18" s="15">
        <f t="shared" si="2"/>
        <v>62</v>
      </c>
      <c r="K18" s="16">
        <f t="shared" si="3"/>
        <v>9.8569157392686801E-3</v>
      </c>
    </row>
    <row r="19" spans="1:11" s="25" customFormat="1" ht="15" customHeight="1">
      <c r="A19" s="18">
        <v>6</v>
      </c>
      <c r="B19" s="19" t="s">
        <v>70</v>
      </c>
      <c r="C19" s="20">
        <v>5879</v>
      </c>
      <c r="D19" s="20">
        <v>5938</v>
      </c>
      <c r="E19" s="20">
        <v>5958</v>
      </c>
      <c r="F19" s="263">
        <v>5952</v>
      </c>
      <c r="G19" s="20">
        <v>5964</v>
      </c>
      <c r="H19" s="21">
        <f t="shared" si="0"/>
        <v>12</v>
      </c>
      <c r="I19" s="22">
        <f t="shared" si="1"/>
        <v>2.0161290322580645E-3</v>
      </c>
      <c r="J19" s="23">
        <f t="shared" si="2"/>
        <v>6</v>
      </c>
      <c r="K19" s="24">
        <f t="shared" si="3"/>
        <v>1.0070493454179255E-3</v>
      </c>
    </row>
    <row r="20" spans="1:11" ht="25.5" customHeight="1">
      <c r="A20" s="279" t="s">
        <v>162</v>
      </c>
      <c r="B20" s="280"/>
      <c r="C20" s="227">
        <f>SUM(C21:C28)</f>
        <v>52114</v>
      </c>
      <c r="D20" s="227">
        <f>SUM(D21:D28)</f>
        <v>52457</v>
      </c>
      <c r="E20" s="227">
        <f>SUM(E21:E28)</f>
        <v>52803</v>
      </c>
      <c r="F20" s="227">
        <f t="shared" ref="F20:G20" si="8">SUM(F21:F28)</f>
        <v>52857</v>
      </c>
      <c r="G20" s="227">
        <f t="shared" si="8"/>
        <v>53236</v>
      </c>
      <c r="H20" s="227">
        <f t="shared" si="0"/>
        <v>379</v>
      </c>
      <c r="I20" s="228">
        <f t="shared" si="1"/>
        <v>7.170289649431485E-3</v>
      </c>
      <c r="J20" s="224">
        <f t="shared" si="2"/>
        <v>433</v>
      </c>
      <c r="K20" s="226">
        <f t="shared" si="3"/>
        <v>8.200291650095639E-3</v>
      </c>
    </row>
    <row r="21" spans="1:11" ht="15" customHeight="1">
      <c r="A21" s="10">
        <v>1</v>
      </c>
      <c r="B21" s="11" t="s">
        <v>77</v>
      </c>
      <c r="C21" s="12">
        <v>2659</v>
      </c>
      <c r="D21" s="12">
        <v>2679</v>
      </c>
      <c r="E21" s="12">
        <v>2750</v>
      </c>
      <c r="F21" s="12">
        <v>2766</v>
      </c>
      <c r="G21" s="12">
        <v>2757</v>
      </c>
      <c r="H21" s="13">
        <f t="shared" si="0"/>
        <v>-9</v>
      </c>
      <c r="I21" s="14">
        <f t="shared" si="1"/>
        <v>-3.2537960954446853E-3</v>
      </c>
      <c r="J21" s="15">
        <f t="shared" si="2"/>
        <v>7</v>
      </c>
      <c r="K21" s="16">
        <f t="shared" si="3"/>
        <v>2.5454545454545456E-3</v>
      </c>
    </row>
    <row r="22" spans="1:11" ht="15" customHeight="1">
      <c r="A22" s="10">
        <v>2</v>
      </c>
      <c r="B22" s="11" t="s">
        <v>78</v>
      </c>
      <c r="C22" s="12">
        <v>4113</v>
      </c>
      <c r="D22" s="12">
        <v>4116</v>
      </c>
      <c r="E22" s="12">
        <v>4084</v>
      </c>
      <c r="F22" s="12">
        <v>4065</v>
      </c>
      <c r="G22" s="12">
        <v>4079</v>
      </c>
      <c r="H22" s="13">
        <f t="shared" si="0"/>
        <v>14</v>
      </c>
      <c r="I22" s="14">
        <f t="shared" si="1"/>
        <v>3.4440344403444036E-3</v>
      </c>
      <c r="J22" s="15">
        <f t="shared" si="2"/>
        <v>-5</v>
      </c>
      <c r="K22" s="16">
        <f t="shared" si="3"/>
        <v>-1.2242899118511264E-3</v>
      </c>
    </row>
    <row r="23" spans="1:11" ht="15" customHeight="1">
      <c r="A23" s="10">
        <v>3</v>
      </c>
      <c r="B23" s="11" t="s">
        <v>79</v>
      </c>
      <c r="C23" s="12">
        <v>2618</v>
      </c>
      <c r="D23" s="12">
        <v>2602</v>
      </c>
      <c r="E23" s="12">
        <v>2569</v>
      </c>
      <c r="F23" s="12">
        <v>2580</v>
      </c>
      <c r="G23" s="12">
        <v>2589</v>
      </c>
      <c r="H23" s="13">
        <f t="shared" si="0"/>
        <v>9</v>
      </c>
      <c r="I23" s="14">
        <f t="shared" si="1"/>
        <v>3.4883720930232558E-3</v>
      </c>
      <c r="J23" s="15">
        <f t="shared" si="2"/>
        <v>20</v>
      </c>
      <c r="K23" s="16">
        <f t="shared" si="3"/>
        <v>7.7851304009342159E-3</v>
      </c>
    </row>
    <row r="24" spans="1:11" ht="15" customHeight="1">
      <c r="A24" s="10">
        <v>4</v>
      </c>
      <c r="B24" s="11" t="s">
        <v>106</v>
      </c>
      <c r="C24" s="12">
        <v>2707</v>
      </c>
      <c r="D24" s="12">
        <v>2779</v>
      </c>
      <c r="E24" s="12">
        <v>2822</v>
      </c>
      <c r="F24" s="12">
        <v>2794</v>
      </c>
      <c r="G24" s="12">
        <v>2812</v>
      </c>
      <c r="H24" s="13">
        <f t="shared" si="0"/>
        <v>18</v>
      </c>
      <c r="I24" s="14">
        <f t="shared" si="1"/>
        <v>6.442376521116679E-3</v>
      </c>
      <c r="J24" s="15">
        <f t="shared" si="2"/>
        <v>-10</v>
      </c>
      <c r="K24" s="16">
        <f t="shared" si="3"/>
        <v>-3.5435861091424521E-3</v>
      </c>
    </row>
    <row r="25" spans="1:11" ht="15" customHeight="1">
      <c r="A25" s="10">
        <v>5</v>
      </c>
      <c r="B25" s="17" t="s">
        <v>81</v>
      </c>
      <c r="C25" s="12">
        <v>10327</v>
      </c>
      <c r="D25" s="12">
        <v>10495</v>
      </c>
      <c r="E25" s="12">
        <v>10775</v>
      </c>
      <c r="F25" s="12">
        <v>10867</v>
      </c>
      <c r="G25" s="12">
        <v>11115</v>
      </c>
      <c r="H25" s="13">
        <f t="shared" si="0"/>
        <v>248</v>
      </c>
      <c r="I25" s="14">
        <f t="shared" si="1"/>
        <v>2.2821385847059904E-2</v>
      </c>
      <c r="J25" s="15">
        <f t="shared" si="2"/>
        <v>340</v>
      </c>
      <c r="K25" s="16">
        <f t="shared" si="3"/>
        <v>3.1554524361948957E-2</v>
      </c>
    </row>
    <row r="26" spans="1:11" ht="15" customHeight="1">
      <c r="A26" s="10">
        <v>6</v>
      </c>
      <c r="B26" s="11" t="s">
        <v>83</v>
      </c>
      <c r="C26" s="12">
        <v>2929</v>
      </c>
      <c r="D26" s="12">
        <v>3011</v>
      </c>
      <c r="E26" s="12">
        <v>3106</v>
      </c>
      <c r="F26" s="12">
        <v>3112</v>
      </c>
      <c r="G26" s="12">
        <v>3174</v>
      </c>
      <c r="H26" s="13">
        <f t="shared" si="0"/>
        <v>62</v>
      </c>
      <c r="I26" s="14">
        <f t="shared" si="1"/>
        <v>1.9922879177377891E-2</v>
      </c>
      <c r="J26" s="15">
        <f t="shared" si="2"/>
        <v>68</v>
      </c>
      <c r="K26" s="16">
        <f t="shared" si="3"/>
        <v>2.1893110109465552E-2</v>
      </c>
    </row>
    <row r="27" spans="1:11" ht="15" customHeight="1">
      <c r="A27" s="10">
        <v>7</v>
      </c>
      <c r="B27" s="11" t="s">
        <v>84</v>
      </c>
      <c r="C27" s="12">
        <v>2031</v>
      </c>
      <c r="D27" s="12">
        <v>2085</v>
      </c>
      <c r="E27" s="12">
        <v>2130</v>
      </c>
      <c r="F27" s="12">
        <v>2135</v>
      </c>
      <c r="G27" s="12">
        <v>2225</v>
      </c>
      <c r="H27" s="13">
        <f t="shared" si="0"/>
        <v>90</v>
      </c>
      <c r="I27" s="14">
        <f t="shared" si="1"/>
        <v>4.2154566744730677E-2</v>
      </c>
      <c r="J27" s="15">
        <f t="shared" si="2"/>
        <v>95</v>
      </c>
      <c r="K27" s="16">
        <f t="shared" si="3"/>
        <v>4.4600938967136149E-2</v>
      </c>
    </row>
    <row r="28" spans="1:11" s="25" customFormat="1" ht="15" customHeight="1">
      <c r="A28" s="18">
        <v>8</v>
      </c>
      <c r="B28" s="19" t="s">
        <v>107</v>
      </c>
      <c r="C28" s="20">
        <v>24730</v>
      </c>
      <c r="D28" s="20">
        <v>24690</v>
      </c>
      <c r="E28" s="20">
        <v>24567</v>
      </c>
      <c r="F28" s="20">
        <v>24538</v>
      </c>
      <c r="G28" s="20">
        <v>24485</v>
      </c>
      <c r="H28" s="21">
        <f t="shared" si="0"/>
        <v>-53</v>
      </c>
      <c r="I28" s="22">
        <f t="shared" si="1"/>
        <v>-2.1599152335153638E-3</v>
      </c>
      <c r="J28" s="23">
        <f t="shared" si="2"/>
        <v>-82</v>
      </c>
      <c r="K28" s="24">
        <f t="shared" si="3"/>
        <v>-3.3378108845198845E-3</v>
      </c>
    </row>
    <row r="29" spans="1:11" s="25" customFormat="1" ht="25.5" customHeight="1">
      <c r="A29" s="279" t="s">
        <v>126</v>
      </c>
      <c r="B29" s="280"/>
      <c r="C29" s="227">
        <f>C30</f>
        <v>375434</v>
      </c>
      <c r="D29" s="227">
        <f>D30</f>
        <v>392562</v>
      </c>
      <c r="E29" s="227">
        <f>E30</f>
        <v>409420</v>
      </c>
      <c r="F29" s="227">
        <f t="shared" ref="F29:G29" si="9">F30</f>
        <v>419352</v>
      </c>
      <c r="G29" s="227">
        <f t="shared" si="9"/>
        <v>426807</v>
      </c>
      <c r="H29" s="227">
        <f t="shared" si="0"/>
        <v>7455</v>
      </c>
      <c r="I29" s="228">
        <f t="shared" si="1"/>
        <v>1.7777428031820523E-2</v>
      </c>
      <c r="J29" s="224">
        <f t="shared" si="2"/>
        <v>17387</v>
      </c>
      <c r="K29" s="226">
        <f t="shared" si="3"/>
        <v>4.2467392897269307E-2</v>
      </c>
    </row>
    <row r="30" spans="1:11" s="25" customFormat="1" ht="15" customHeight="1">
      <c r="A30" s="18">
        <v>1</v>
      </c>
      <c r="B30" s="19" t="s">
        <v>127</v>
      </c>
      <c r="C30" s="20">
        <v>375434</v>
      </c>
      <c r="D30" s="20">
        <v>392562</v>
      </c>
      <c r="E30" s="20">
        <v>409420</v>
      </c>
      <c r="F30" s="20">
        <v>419352</v>
      </c>
      <c r="G30" s="20">
        <v>426807</v>
      </c>
      <c r="H30" s="21">
        <f t="shared" si="0"/>
        <v>7455</v>
      </c>
      <c r="I30" s="22">
        <f t="shared" si="1"/>
        <v>1.7777428031820523E-2</v>
      </c>
      <c r="J30" s="23">
        <f t="shared" si="2"/>
        <v>17387</v>
      </c>
      <c r="K30" s="24">
        <f t="shared" si="3"/>
        <v>4.2467392897269307E-2</v>
      </c>
    </row>
    <row r="31" spans="1:11" s="26" customFormat="1" ht="25.5" customHeight="1">
      <c r="A31" s="279" t="s">
        <v>163</v>
      </c>
      <c r="B31" s="280"/>
      <c r="C31" s="227">
        <f>SUM(C32:C37)</f>
        <v>87289</v>
      </c>
      <c r="D31" s="227">
        <f>SUM(D32:D37)</f>
        <v>88895</v>
      </c>
      <c r="E31" s="227">
        <f>SUM(E32:E37)</f>
        <v>89892</v>
      </c>
      <c r="F31" s="227">
        <f t="shared" ref="F31:G31" si="10">SUM(F32:F37)</f>
        <v>90638</v>
      </c>
      <c r="G31" s="227">
        <f t="shared" si="10"/>
        <v>91618</v>
      </c>
      <c r="H31" s="227">
        <f t="shared" ref="H31:H45" si="11">G31-F31</f>
        <v>980</v>
      </c>
      <c r="I31" s="228">
        <f t="shared" ref="I31:I45" si="12">H31/F31</f>
        <v>1.0812242105959973E-2</v>
      </c>
      <c r="J31" s="224">
        <f t="shared" ref="J31:J45" si="13">G31-E31</f>
        <v>1726</v>
      </c>
      <c r="K31" s="226">
        <f t="shared" ref="K31:K45" si="14">J31/E31</f>
        <v>1.9200818760290127E-2</v>
      </c>
    </row>
    <row r="32" spans="1:11" ht="15" customHeight="1">
      <c r="A32" s="10">
        <v>1</v>
      </c>
      <c r="B32" s="11" t="s">
        <v>89</v>
      </c>
      <c r="C32" s="12">
        <v>7404</v>
      </c>
      <c r="D32" s="12">
        <v>7327</v>
      </c>
      <c r="E32" s="12">
        <v>7383</v>
      </c>
      <c r="F32" s="12">
        <v>7453</v>
      </c>
      <c r="G32" s="12">
        <v>7499</v>
      </c>
      <c r="H32" s="13">
        <f t="shared" si="11"/>
        <v>46</v>
      </c>
      <c r="I32" s="14">
        <f t="shared" si="12"/>
        <v>6.1720112706292766E-3</v>
      </c>
      <c r="J32" s="15">
        <f t="shared" si="13"/>
        <v>116</v>
      </c>
      <c r="K32" s="16">
        <f t="shared" si="14"/>
        <v>1.5711770283082759E-2</v>
      </c>
    </row>
    <row r="33" spans="1:11" ht="15" customHeight="1">
      <c r="A33" s="10">
        <v>2</v>
      </c>
      <c r="B33" s="11" t="s">
        <v>92</v>
      </c>
      <c r="C33" s="12">
        <v>15687</v>
      </c>
      <c r="D33" s="12">
        <v>15982</v>
      </c>
      <c r="E33" s="12">
        <v>16221</v>
      </c>
      <c r="F33" s="12">
        <v>16317</v>
      </c>
      <c r="G33" s="12">
        <v>16474</v>
      </c>
      <c r="H33" s="13">
        <f t="shared" si="11"/>
        <v>157</v>
      </c>
      <c r="I33" s="14">
        <f t="shared" si="12"/>
        <v>9.6218667647239072E-3</v>
      </c>
      <c r="J33" s="15">
        <f t="shared" si="13"/>
        <v>253</v>
      </c>
      <c r="K33" s="16">
        <f t="shared" si="14"/>
        <v>1.5597065532334628E-2</v>
      </c>
    </row>
    <row r="34" spans="1:11" ht="15" customHeight="1">
      <c r="A34" s="10">
        <v>3</v>
      </c>
      <c r="B34" s="11" t="s">
        <v>93</v>
      </c>
      <c r="C34" s="12">
        <v>13685</v>
      </c>
      <c r="D34" s="12">
        <v>14042</v>
      </c>
      <c r="E34" s="12">
        <v>14182</v>
      </c>
      <c r="F34" s="12">
        <v>14276</v>
      </c>
      <c r="G34" s="12">
        <v>14402</v>
      </c>
      <c r="H34" s="13">
        <f t="shared" si="11"/>
        <v>126</v>
      </c>
      <c r="I34" s="14">
        <f t="shared" si="12"/>
        <v>8.8260016811431766E-3</v>
      </c>
      <c r="J34" s="15">
        <f t="shared" si="13"/>
        <v>220</v>
      </c>
      <c r="K34" s="16">
        <f t="shared" si="14"/>
        <v>1.5512621633055987E-2</v>
      </c>
    </row>
    <row r="35" spans="1:11" ht="15" customHeight="1">
      <c r="A35" s="10">
        <v>4</v>
      </c>
      <c r="B35" s="11" t="s">
        <v>94</v>
      </c>
      <c r="C35" s="12">
        <v>7353</v>
      </c>
      <c r="D35" s="12">
        <v>7518</v>
      </c>
      <c r="E35" s="12">
        <v>7661</v>
      </c>
      <c r="F35" s="12">
        <v>7744</v>
      </c>
      <c r="G35" s="12">
        <v>7880</v>
      </c>
      <c r="H35" s="13">
        <f t="shared" si="11"/>
        <v>136</v>
      </c>
      <c r="I35" s="14">
        <f t="shared" si="12"/>
        <v>1.7561983471074381E-2</v>
      </c>
      <c r="J35" s="15">
        <f t="shared" si="13"/>
        <v>219</v>
      </c>
      <c r="K35" s="16">
        <f t="shared" si="14"/>
        <v>2.8586346429969978E-2</v>
      </c>
    </row>
    <row r="36" spans="1:11" ht="15" customHeight="1">
      <c r="A36" s="10">
        <v>5</v>
      </c>
      <c r="B36" s="11" t="s">
        <v>95</v>
      </c>
      <c r="C36" s="12">
        <v>15262</v>
      </c>
      <c r="D36" s="12">
        <v>15442</v>
      </c>
      <c r="E36" s="12">
        <v>15466</v>
      </c>
      <c r="F36" s="12">
        <v>15585</v>
      </c>
      <c r="G36" s="12">
        <v>15672</v>
      </c>
      <c r="H36" s="13">
        <f t="shared" si="11"/>
        <v>87</v>
      </c>
      <c r="I36" s="14">
        <f t="shared" si="12"/>
        <v>5.5822906641000963E-3</v>
      </c>
      <c r="J36" s="15">
        <f t="shared" si="13"/>
        <v>206</v>
      </c>
      <c r="K36" s="16">
        <f t="shared" si="14"/>
        <v>1.3319539635329109E-2</v>
      </c>
    </row>
    <row r="37" spans="1:11" ht="15" customHeight="1">
      <c r="A37" s="10">
        <v>6</v>
      </c>
      <c r="B37" s="11" t="s">
        <v>102</v>
      </c>
      <c r="C37" s="12">
        <v>27898</v>
      </c>
      <c r="D37" s="12">
        <v>28584</v>
      </c>
      <c r="E37" s="12">
        <v>28979</v>
      </c>
      <c r="F37" s="12">
        <v>29263</v>
      </c>
      <c r="G37" s="12">
        <v>29691</v>
      </c>
      <c r="H37" s="13">
        <f t="shared" si="11"/>
        <v>428</v>
      </c>
      <c r="I37" s="14">
        <f t="shared" si="12"/>
        <v>1.4625978197724088E-2</v>
      </c>
      <c r="J37" s="15">
        <f t="shared" si="13"/>
        <v>712</v>
      </c>
      <c r="K37" s="16">
        <f t="shared" si="14"/>
        <v>2.4569515856309742E-2</v>
      </c>
    </row>
    <row r="38" spans="1:11" s="26" customFormat="1" ht="25.5" customHeight="1">
      <c r="A38" s="279" t="s">
        <v>164</v>
      </c>
      <c r="B38" s="280"/>
      <c r="C38" s="227">
        <f>SUM(C39:C45)</f>
        <v>110042</v>
      </c>
      <c r="D38" s="227">
        <f>SUM(D39:D45)</f>
        <v>113106</v>
      </c>
      <c r="E38" s="227">
        <f>SUM(E39:E45)</f>
        <v>115345</v>
      </c>
      <c r="F38" s="227">
        <f t="shared" ref="F38:G38" si="15">SUM(F39:F45)</f>
        <v>116692</v>
      </c>
      <c r="G38" s="227">
        <f t="shared" si="15"/>
        <v>118314</v>
      </c>
      <c r="H38" s="227">
        <f t="shared" si="11"/>
        <v>1622</v>
      </c>
      <c r="I38" s="228">
        <f t="shared" si="12"/>
        <v>1.3899838892126282E-2</v>
      </c>
      <c r="J38" s="224">
        <f t="shared" si="13"/>
        <v>2969</v>
      </c>
      <c r="K38" s="226">
        <f t="shared" si="14"/>
        <v>2.5740170791971911E-2</v>
      </c>
    </row>
    <row r="39" spans="1:11" ht="15" customHeight="1">
      <c r="A39" s="10">
        <v>1</v>
      </c>
      <c r="B39" s="11" t="s">
        <v>90</v>
      </c>
      <c r="C39" s="12">
        <v>11982</v>
      </c>
      <c r="D39" s="12">
        <v>12337</v>
      </c>
      <c r="E39" s="12">
        <v>12552</v>
      </c>
      <c r="F39" s="12">
        <v>12687</v>
      </c>
      <c r="G39" s="12">
        <v>12774</v>
      </c>
      <c r="H39" s="13">
        <f t="shared" si="11"/>
        <v>87</v>
      </c>
      <c r="I39" s="14">
        <f t="shared" si="12"/>
        <v>6.8574131000236462E-3</v>
      </c>
      <c r="J39" s="15">
        <f t="shared" si="13"/>
        <v>222</v>
      </c>
      <c r="K39" s="16">
        <f t="shared" si="14"/>
        <v>1.768642447418738E-2</v>
      </c>
    </row>
    <row r="40" spans="1:11" ht="15" customHeight="1">
      <c r="A40" s="10">
        <v>2</v>
      </c>
      <c r="B40" s="11" t="s">
        <v>91</v>
      </c>
      <c r="C40" s="12">
        <v>8642</v>
      </c>
      <c r="D40" s="12">
        <v>8730</v>
      </c>
      <c r="E40" s="12">
        <v>8768</v>
      </c>
      <c r="F40" s="12">
        <v>8819</v>
      </c>
      <c r="G40" s="12">
        <v>8901</v>
      </c>
      <c r="H40" s="13">
        <f t="shared" si="11"/>
        <v>82</v>
      </c>
      <c r="I40" s="14">
        <f t="shared" si="12"/>
        <v>9.2981063612654503E-3</v>
      </c>
      <c r="J40" s="15">
        <f t="shared" si="13"/>
        <v>133</v>
      </c>
      <c r="K40" s="16">
        <f t="shared" si="14"/>
        <v>1.5168795620437957E-2</v>
      </c>
    </row>
    <row r="41" spans="1:11" ht="15" customHeight="1">
      <c r="A41" s="10">
        <v>3</v>
      </c>
      <c r="B41" s="11" t="s">
        <v>96</v>
      </c>
      <c r="C41" s="12">
        <v>28742</v>
      </c>
      <c r="D41" s="12">
        <v>30078</v>
      </c>
      <c r="E41" s="12">
        <v>31156</v>
      </c>
      <c r="F41" s="12">
        <v>31793</v>
      </c>
      <c r="G41" s="12">
        <v>32656</v>
      </c>
      <c r="H41" s="13">
        <f t="shared" si="11"/>
        <v>863</v>
      </c>
      <c r="I41" s="14">
        <f t="shared" si="12"/>
        <v>2.7144339949045387E-2</v>
      </c>
      <c r="J41" s="15">
        <f t="shared" si="13"/>
        <v>1500</v>
      </c>
      <c r="K41" s="16">
        <f t="shared" si="14"/>
        <v>4.8144819617409164E-2</v>
      </c>
    </row>
    <row r="42" spans="1:11" ht="15" customHeight="1">
      <c r="A42" s="10">
        <v>4</v>
      </c>
      <c r="B42" s="11" t="s">
        <v>97</v>
      </c>
      <c r="C42" s="12">
        <v>26234</v>
      </c>
      <c r="D42" s="12">
        <v>26922</v>
      </c>
      <c r="E42" s="12">
        <v>27312</v>
      </c>
      <c r="F42" s="12">
        <v>27624</v>
      </c>
      <c r="G42" s="12">
        <v>27914</v>
      </c>
      <c r="H42" s="13">
        <f t="shared" si="11"/>
        <v>290</v>
      </c>
      <c r="I42" s="14">
        <f t="shared" si="12"/>
        <v>1.0498117578916884E-2</v>
      </c>
      <c r="J42" s="15">
        <f t="shared" si="13"/>
        <v>602</v>
      </c>
      <c r="K42" s="16">
        <f t="shared" si="14"/>
        <v>2.2041593438781489E-2</v>
      </c>
    </row>
    <row r="43" spans="1:11" ht="15" customHeight="1">
      <c r="A43" s="10">
        <v>5</v>
      </c>
      <c r="B43" s="11" t="s">
        <v>99</v>
      </c>
      <c r="C43" s="12">
        <v>8656</v>
      </c>
      <c r="D43" s="12">
        <v>8697</v>
      </c>
      <c r="E43" s="12">
        <v>8688</v>
      </c>
      <c r="F43" s="12">
        <v>8656</v>
      </c>
      <c r="G43" s="12">
        <v>8705</v>
      </c>
      <c r="H43" s="13">
        <f t="shared" si="11"/>
        <v>49</v>
      </c>
      <c r="I43" s="14">
        <f t="shared" si="12"/>
        <v>5.6608133086876152E-3</v>
      </c>
      <c r="J43" s="15">
        <f t="shared" si="13"/>
        <v>17</v>
      </c>
      <c r="K43" s="16">
        <f t="shared" si="14"/>
        <v>1.9567219152854514E-3</v>
      </c>
    </row>
    <row r="44" spans="1:11" ht="15" customHeight="1">
      <c r="A44" s="10">
        <v>6</v>
      </c>
      <c r="B44" s="11" t="s">
        <v>100</v>
      </c>
      <c r="C44" s="12">
        <v>17434</v>
      </c>
      <c r="D44" s="12">
        <v>17957</v>
      </c>
      <c r="E44" s="12">
        <v>18452</v>
      </c>
      <c r="F44" s="12">
        <v>18704</v>
      </c>
      <c r="G44" s="12">
        <v>18935</v>
      </c>
      <c r="H44" s="13">
        <f t="shared" si="11"/>
        <v>231</v>
      </c>
      <c r="I44" s="14">
        <f t="shared" si="12"/>
        <v>1.2350299401197605E-2</v>
      </c>
      <c r="J44" s="15">
        <f t="shared" si="13"/>
        <v>483</v>
      </c>
      <c r="K44" s="16">
        <f t="shared" si="14"/>
        <v>2.6176024279210924E-2</v>
      </c>
    </row>
    <row r="45" spans="1:11" ht="15" customHeight="1">
      <c r="A45" s="10">
        <v>7</v>
      </c>
      <c r="B45" s="11" t="s">
        <v>104</v>
      </c>
      <c r="C45" s="12">
        <v>8352</v>
      </c>
      <c r="D45" s="12">
        <v>8385</v>
      </c>
      <c r="E45" s="12">
        <v>8417</v>
      </c>
      <c r="F45" s="12">
        <v>8409</v>
      </c>
      <c r="G45" s="12">
        <v>8429</v>
      </c>
      <c r="H45" s="13">
        <f t="shared" si="11"/>
        <v>20</v>
      </c>
      <c r="I45" s="14">
        <f t="shared" si="12"/>
        <v>2.3784040908550364E-3</v>
      </c>
      <c r="J45" s="15">
        <f t="shared" si="13"/>
        <v>12</v>
      </c>
      <c r="K45" s="16">
        <f t="shared" si="14"/>
        <v>1.4256861114411311E-3</v>
      </c>
    </row>
    <row r="46" spans="1:11" ht="25.5" customHeight="1">
      <c r="A46" s="279" t="s">
        <v>165</v>
      </c>
      <c r="B46" s="280"/>
      <c r="C46" s="227">
        <f t="shared" ref="C46:G46" si="16">SUM(C47:C50)</f>
        <v>26047</v>
      </c>
      <c r="D46" s="227">
        <f t="shared" si="16"/>
        <v>26324</v>
      </c>
      <c r="E46" s="227">
        <f t="shared" si="16"/>
        <v>26432</v>
      </c>
      <c r="F46" s="227">
        <f t="shared" si="16"/>
        <v>26537</v>
      </c>
      <c r="G46" s="227">
        <f t="shared" si="16"/>
        <v>26647</v>
      </c>
      <c r="H46" s="227">
        <f>G46-F46</f>
        <v>110</v>
      </c>
      <c r="I46" s="228">
        <f>H46/F46</f>
        <v>4.1451558201756038E-3</v>
      </c>
      <c r="J46" s="146">
        <f>G46-E46</f>
        <v>215</v>
      </c>
      <c r="K46" s="226">
        <f>J46/E46</f>
        <v>8.1340799031476996E-3</v>
      </c>
    </row>
    <row r="47" spans="1:11" ht="15" customHeight="1">
      <c r="A47" s="10">
        <v>1</v>
      </c>
      <c r="B47" s="11" t="s">
        <v>73</v>
      </c>
      <c r="C47" s="12">
        <v>3330</v>
      </c>
      <c r="D47" s="12">
        <v>3388</v>
      </c>
      <c r="E47" s="12">
        <v>3404</v>
      </c>
      <c r="F47" s="12">
        <v>3400</v>
      </c>
      <c r="G47" s="12">
        <v>3426</v>
      </c>
      <c r="H47" s="13">
        <f t="shared" ref="H47:H49" si="17">G47-F47</f>
        <v>26</v>
      </c>
      <c r="I47" s="14">
        <f t="shared" ref="I47:I49" si="18">H47/F47</f>
        <v>7.6470588235294122E-3</v>
      </c>
      <c r="J47" s="15">
        <f t="shared" ref="J47:J49" si="19">G47-E47</f>
        <v>22</v>
      </c>
      <c r="K47" s="16">
        <f t="shared" ref="K47:K49" si="20">J47/E47</f>
        <v>6.4629847238542888E-3</v>
      </c>
    </row>
    <row r="48" spans="1:11" ht="15" customHeight="1">
      <c r="A48" s="10">
        <v>2</v>
      </c>
      <c r="B48" s="17" t="s">
        <v>74</v>
      </c>
      <c r="C48" s="12">
        <v>6915</v>
      </c>
      <c r="D48" s="12">
        <v>7165</v>
      </c>
      <c r="E48" s="12">
        <v>7275</v>
      </c>
      <c r="F48" s="12">
        <v>7345</v>
      </c>
      <c r="G48" s="12">
        <v>7430</v>
      </c>
      <c r="H48" s="13">
        <f t="shared" si="17"/>
        <v>85</v>
      </c>
      <c r="I48" s="14">
        <f t="shared" si="18"/>
        <v>1.1572498298162015E-2</v>
      </c>
      <c r="J48" s="15">
        <f t="shared" si="19"/>
        <v>155</v>
      </c>
      <c r="K48" s="16">
        <f t="shared" si="20"/>
        <v>2.1305841924398626E-2</v>
      </c>
    </row>
    <row r="49" spans="1:11" ht="15" customHeight="1">
      <c r="A49" s="10">
        <v>3</v>
      </c>
      <c r="B49" s="11" t="s">
        <v>76</v>
      </c>
      <c r="C49" s="12">
        <v>3299</v>
      </c>
      <c r="D49" s="12">
        <v>3361</v>
      </c>
      <c r="E49" s="12">
        <v>3380</v>
      </c>
      <c r="F49" s="12">
        <v>3408</v>
      </c>
      <c r="G49" s="12">
        <v>3414</v>
      </c>
      <c r="H49" s="13">
        <f t="shared" si="17"/>
        <v>6</v>
      </c>
      <c r="I49" s="14">
        <f t="shared" si="18"/>
        <v>1.7605633802816902E-3</v>
      </c>
      <c r="J49" s="15">
        <f t="shared" si="19"/>
        <v>34</v>
      </c>
      <c r="K49" s="16">
        <f t="shared" si="20"/>
        <v>1.0059171597633136E-2</v>
      </c>
    </row>
    <row r="50" spans="1:11" s="25" customFormat="1" ht="15" customHeight="1">
      <c r="A50" s="18">
        <v>4</v>
      </c>
      <c r="B50" s="19" t="s">
        <v>75</v>
      </c>
      <c r="C50" s="20">
        <v>12503</v>
      </c>
      <c r="D50" s="20">
        <v>12410</v>
      </c>
      <c r="E50" s="20">
        <v>12373</v>
      </c>
      <c r="F50" s="20">
        <v>12384</v>
      </c>
      <c r="G50" s="20">
        <v>12377</v>
      </c>
      <c r="H50" s="21">
        <f>G50-F50</f>
        <v>-7</v>
      </c>
      <c r="I50" s="22">
        <f>H50/F50</f>
        <v>-5.6524547803617567E-4</v>
      </c>
      <c r="J50" s="23">
        <f>G50-E50</f>
        <v>4</v>
      </c>
      <c r="K50" s="24">
        <f>J50/E50</f>
        <v>3.2328457124383741E-4</v>
      </c>
    </row>
    <row r="51" spans="1:11" ht="25.5" customHeight="1">
      <c r="A51" s="279" t="s">
        <v>166</v>
      </c>
      <c r="B51" s="280"/>
      <c r="C51" s="227">
        <f>SUM(C52:C56)</f>
        <v>24645</v>
      </c>
      <c r="D51" s="227">
        <f>SUM(D52:D56)</f>
        <v>24760</v>
      </c>
      <c r="E51" s="227">
        <f>SUM(E52:E56)</f>
        <v>24924</v>
      </c>
      <c r="F51" s="227">
        <f t="shared" ref="F51:G51" si="21">SUM(F52:F56)</f>
        <v>24879</v>
      </c>
      <c r="G51" s="227">
        <f t="shared" si="21"/>
        <v>24982</v>
      </c>
      <c r="H51" s="227">
        <f>G51-F51</f>
        <v>103</v>
      </c>
      <c r="I51" s="228">
        <f>H51/F51</f>
        <v>4.1400377828690865E-3</v>
      </c>
      <c r="J51" s="224">
        <f>G51-E51</f>
        <v>58</v>
      </c>
      <c r="K51" s="226">
        <f>J51/E51</f>
        <v>2.3270743058899051E-3</v>
      </c>
    </row>
    <row r="52" spans="1:11" ht="15" customHeight="1">
      <c r="A52" s="10">
        <v>1</v>
      </c>
      <c r="B52" s="11" t="s">
        <v>108</v>
      </c>
      <c r="C52" s="12">
        <v>2270</v>
      </c>
      <c r="D52" s="12">
        <v>2301</v>
      </c>
      <c r="E52" s="12">
        <v>2327</v>
      </c>
      <c r="F52" s="12">
        <v>2304</v>
      </c>
      <c r="G52" s="12">
        <v>2301</v>
      </c>
      <c r="H52" s="13">
        <f>G52-F52</f>
        <v>-3</v>
      </c>
      <c r="I52" s="14">
        <f>H52/F52</f>
        <v>-1.3020833333333333E-3</v>
      </c>
      <c r="J52" s="15">
        <f>G52-E52</f>
        <v>-26</v>
      </c>
      <c r="K52" s="16">
        <f>J52/E52</f>
        <v>-1.11731843575419E-2</v>
      </c>
    </row>
    <row r="53" spans="1:11" ht="15" customHeight="1">
      <c r="A53" s="10">
        <v>2</v>
      </c>
      <c r="B53" s="17" t="s">
        <v>86</v>
      </c>
      <c r="C53" s="12">
        <v>5327</v>
      </c>
      <c r="D53" s="12">
        <v>5380</v>
      </c>
      <c r="E53" s="12">
        <v>5467</v>
      </c>
      <c r="F53" s="12">
        <v>5443</v>
      </c>
      <c r="G53" s="12">
        <v>5503</v>
      </c>
      <c r="H53" s="13">
        <f t="shared" ref="H53:H55" si="22">G53-F53</f>
        <v>60</v>
      </c>
      <c r="I53" s="14">
        <f t="shared" ref="I53:I55" si="23">H53/F53</f>
        <v>1.102333272092596E-2</v>
      </c>
      <c r="J53" s="15">
        <f t="shared" ref="J53:J55" si="24">G53-E53</f>
        <v>36</v>
      </c>
      <c r="K53" s="16">
        <f t="shared" ref="K53:K55" si="25">J53/E53</f>
        <v>6.5849643314432049E-3</v>
      </c>
    </row>
    <row r="54" spans="1:11" ht="15" customHeight="1">
      <c r="A54" s="10">
        <v>3</v>
      </c>
      <c r="B54" s="11" t="s">
        <v>88</v>
      </c>
      <c r="C54" s="12">
        <v>3988</v>
      </c>
      <c r="D54" s="12">
        <v>3951</v>
      </c>
      <c r="E54" s="12">
        <v>3973</v>
      </c>
      <c r="F54" s="12">
        <v>3975</v>
      </c>
      <c r="G54" s="12">
        <v>3966</v>
      </c>
      <c r="H54" s="13">
        <f t="shared" si="22"/>
        <v>-9</v>
      </c>
      <c r="I54" s="14">
        <f t="shared" si="23"/>
        <v>-2.2641509433962265E-3</v>
      </c>
      <c r="J54" s="15">
        <f t="shared" si="24"/>
        <v>-7</v>
      </c>
      <c r="K54" s="16">
        <f t="shared" si="25"/>
        <v>-1.7618927762396174E-3</v>
      </c>
    </row>
    <row r="55" spans="1:11" ht="15" customHeight="1">
      <c r="A55" s="10">
        <v>4</v>
      </c>
      <c r="B55" s="11" t="s">
        <v>101</v>
      </c>
      <c r="C55" s="12">
        <v>4754</v>
      </c>
      <c r="D55" s="12">
        <v>4730</v>
      </c>
      <c r="E55" s="12">
        <v>4786</v>
      </c>
      <c r="F55" s="12">
        <v>4769</v>
      </c>
      <c r="G55" s="12">
        <v>4789</v>
      </c>
      <c r="H55" s="13">
        <f t="shared" si="22"/>
        <v>20</v>
      </c>
      <c r="I55" s="14">
        <f t="shared" si="23"/>
        <v>4.1937513105472848E-3</v>
      </c>
      <c r="J55" s="15">
        <f t="shared" si="24"/>
        <v>3</v>
      </c>
      <c r="K55" s="16">
        <f t="shared" si="25"/>
        <v>6.2682824905975758E-4</v>
      </c>
    </row>
    <row r="56" spans="1:11" s="25" customFormat="1" ht="15" customHeight="1" thickBot="1">
      <c r="A56" s="27">
        <v>5</v>
      </c>
      <c r="B56" s="28" t="s">
        <v>109</v>
      </c>
      <c r="C56" s="29">
        <v>8306</v>
      </c>
      <c r="D56" s="29">
        <v>8398</v>
      </c>
      <c r="E56" s="29">
        <v>8371</v>
      </c>
      <c r="F56" s="29">
        <v>8388</v>
      </c>
      <c r="G56" s="29">
        <v>8423</v>
      </c>
      <c r="H56" s="30">
        <f t="shared" ref="H56" si="26">G56-F56</f>
        <v>35</v>
      </c>
      <c r="I56" s="31">
        <f t="shared" ref="I56" si="27">H56/F56</f>
        <v>4.1726275631855034E-3</v>
      </c>
      <c r="J56" s="32">
        <f t="shared" ref="J56" si="28">G56-E56</f>
        <v>52</v>
      </c>
      <c r="K56" s="33">
        <f t="shared" ref="K56" si="29">J56/E56</f>
        <v>6.2119221120535183E-3</v>
      </c>
    </row>
    <row r="57" spans="1:11" ht="13.5" thickTop="1"/>
    <row r="112" spans="2:11">
      <c r="B112" s="34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3:11">
      <c r="C113" s="36"/>
      <c r="D113" s="36"/>
      <c r="E113" s="36"/>
      <c r="F113" s="36"/>
      <c r="G113" s="36"/>
      <c r="H113" s="36"/>
      <c r="I113" s="36"/>
      <c r="J113" s="36"/>
      <c r="K113" s="36"/>
    </row>
  </sheetData>
  <mergeCells count="20">
    <mergeCell ref="A1:K1"/>
    <mergeCell ref="A2:K2"/>
    <mergeCell ref="A3:A4"/>
    <mergeCell ref="B3:B4"/>
    <mergeCell ref="H3:K3"/>
    <mergeCell ref="C3:C4"/>
    <mergeCell ref="D3:D4"/>
    <mergeCell ref="E3:E4"/>
    <mergeCell ref="F3:F4"/>
    <mergeCell ref="G3:G4"/>
    <mergeCell ref="A51:B51"/>
    <mergeCell ref="A13:B13"/>
    <mergeCell ref="A46:B46"/>
    <mergeCell ref="A29:B29"/>
    <mergeCell ref="A5:B5"/>
    <mergeCell ref="A20:B20"/>
    <mergeCell ref="A38:B38"/>
    <mergeCell ref="A31:B31"/>
    <mergeCell ref="A6:B6"/>
    <mergeCell ref="A7:B7"/>
  </mergeCells>
  <phoneticPr fontId="5" type="noConversion"/>
  <printOptions horizontalCentered="1" verticalCentered="1"/>
  <pageMargins left="0.78740157480314965" right="0.39370078740157483" top="0.59055118110236227" bottom="0.59055118110236227" header="0" footer="0"/>
  <pageSetup paperSize="9" scale="76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M115"/>
  <sheetViews>
    <sheetView zoomScaleNormal="100" zoomScaleSheetLayoutView="100" workbookViewId="0">
      <selection activeCell="O7" sqref="O7"/>
    </sheetView>
  </sheetViews>
  <sheetFormatPr defaultRowHeight="12.75"/>
  <cols>
    <col min="1" max="1" width="3.140625" style="1" customWidth="1"/>
    <col min="2" max="2" width="20.7109375" style="1" customWidth="1"/>
    <col min="3" max="3" width="9.7109375" style="73" customWidth="1"/>
    <col min="4" max="4" width="9.28515625" style="73" customWidth="1"/>
    <col min="5" max="5" width="9.42578125" style="1" customWidth="1"/>
    <col min="6" max="6" width="10.7109375" style="1" customWidth="1"/>
    <col min="7" max="7" width="10.5703125" style="1" customWidth="1"/>
    <col min="8" max="8" width="10.140625" style="1" customWidth="1"/>
    <col min="9" max="9" width="10.28515625" style="73" customWidth="1"/>
    <col min="10" max="10" width="9.28515625" style="73" customWidth="1"/>
    <col min="11" max="11" width="10.28515625" style="1" bestFit="1" customWidth="1"/>
    <col min="12" max="16384" width="9.140625" style="1"/>
  </cols>
  <sheetData>
    <row r="1" spans="1:13" ht="15.75">
      <c r="A1" s="285" t="s">
        <v>120</v>
      </c>
      <c r="B1" s="285"/>
      <c r="C1" s="285"/>
      <c r="D1" s="285"/>
      <c r="E1" s="285"/>
      <c r="F1" s="343"/>
      <c r="G1" s="343"/>
      <c r="H1" s="343"/>
      <c r="I1" s="343"/>
      <c r="J1" s="343"/>
      <c r="K1" s="343"/>
    </row>
    <row r="2" spans="1:13" ht="35.25" customHeight="1" thickBot="1">
      <c r="A2" s="321" t="s">
        <v>176</v>
      </c>
      <c r="B2" s="324"/>
      <c r="C2" s="324"/>
      <c r="D2" s="324"/>
      <c r="E2" s="324"/>
      <c r="F2" s="325"/>
      <c r="G2" s="325"/>
      <c r="H2" s="325"/>
      <c r="I2" s="325"/>
      <c r="J2" s="325"/>
      <c r="K2" s="325"/>
    </row>
    <row r="3" spans="1:13" ht="14.25" customHeight="1" thickTop="1">
      <c r="A3" s="288" t="s">
        <v>61</v>
      </c>
      <c r="B3" s="290" t="s">
        <v>62</v>
      </c>
      <c r="C3" s="290" t="s">
        <v>185</v>
      </c>
      <c r="D3" s="344"/>
      <c r="E3" s="345" t="s">
        <v>47</v>
      </c>
      <c r="F3" s="290" t="s">
        <v>244</v>
      </c>
      <c r="G3" s="344"/>
      <c r="H3" s="345" t="s">
        <v>47</v>
      </c>
      <c r="I3" s="290" t="s">
        <v>243</v>
      </c>
      <c r="J3" s="344"/>
      <c r="K3" s="347" t="s">
        <v>47</v>
      </c>
    </row>
    <row r="4" spans="1:13" ht="51" customHeight="1">
      <c r="A4" s="289"/>
      <c r="B4" s="291"/>
      <c r="C4" s="91" t="s">
        <v>48</v>
      </c>
      <c r="D4" s="91" t="s">
        <v>124</v>
      </c>
      <c r="E4" s="346"/>
      <c r="F4" s="91" t="s">
        <v>48</v>
      </c>
      <c r="G4" s="91" t="s">
        <v>124</v>
      </c>
      <c r="H4" s="346"/>
      <c r="I4" s="91" t="s">
        <v>48</v>
      </c>
      <c r="J4" s="91" t="s">
        <v>124</v>
      </c>
      <c r="K4" s="348"/>
    </row>
    <row r="5" spans="1:13" s="8" customFormat="1" ht="24.95" customHeight="1">
      <c r="A5" s="281" t="s">
        <v>110</v>
      </c>
      <c r="B5" s="282"/>
      <c r="C5" s="92">
        <v>1392460</v>
      </c>
      <c r="D5" s="92">
        <v>736618</v>
      </c>
      <c r="E5" s="41">
        <f>D5/C5</f>
        <v>0.52900478290220188</v>
      </c>
      <c r="F5" s="268">
        <v>1335155</v>
      </c>
      <c r="G5" s="268">
        <v>712227</v>
      </c>
      <c r="H5" s="41">
        <f t="shared" ref="H5:H56" si="0">G5/F5</f>
        <v>0.53344143563855884</v>
      </c>
      <c r="I5" s="268">
        <v>1151647</v>
      </c>
      <c r="J5" s="268">
        <v>630455</v>
      </c>
      <c r="K5" s="42">
        <f t="shared" ref="K5:K56" si="1">J5/I5</f>
        <v>0.54743771311869005</v>
      </c>
      <c r="L5" s="7"/>
      <c r="M5" s="7"/>
    </row>
    <row r="6" spans="1:13" s="9" customFormat="1" ht="27.95" customHeight="1">
      <c r="A6" s="283" t="s">
        <v>63</v>
      </c>
      <c r="B6" s="284"/>
      <c r="C6" s="237">
        <f t="shared" ref="C6:D6" si="2">C7+C13+C20+C29+C31+C38+C46+C51</f>
        <v>202025</v>
      </c>
      <c r="D6" s="237">
        <f t="shared" si="2"/>
        <v>99434</v>
      </c>
      <c r="E6" s="248">
        <f t="shared" ref="E6:E56" si="3">D6/C6</f>
        <v>0.49218661056799901</v>
      </c>
      <c r="F6" s="237">
        <f t="shared" ref="F6:G6" si="4">F7+F13+F20+F29+F31+F38+F46+F51</f>
        <v>188910</v>
      </c>
      <c r="G6" s="237">
        <f t="shared" si="4"/>
        <v>93803</v>
      </c>
      <c r="H6" s="248">
        <f t="shared" si="0"/>
        <v>0.4965486210364724</v>
      </c>
      <c r="I6" s="237">
        <f t="shared" ref="I6:J6" si="5">I7+I13+I20+I29+I31+I38+I46+I51</f>
        <v>168342</v>
      </c>
      <c r="J6" s="237">
        <f t="shared" si="5"/>
        <v>85786</v>
      </c>
      <c r="K6" s="251">
        <f t="shared" si="1"/>
        <v>0.50959356547979706</v>
      </c>
    </row>
    <row r="7" spans="1:13" ht="25.5" customHeight="1">
      <c r="A7" s="279" t="s">
        <v>167</v>
      </c>
      <c r="B7" s="335"/>
      <c r="C7" s="230">
        <f t="shared" ref="C7:D7" si="6">SUM(C8:C12)</f>
        <v>19936</v>
      </c>
      <c r="D7" s="230">
        <f t="shared" si="6"/>
        <v>10008</v>
      </c>
      <c r="E7" s="234">
        <f t="shared" si="3"/>
        <v>0.5020064205457464</v>
      </c>
      <c r="F7" s="230">
        <f t="shared" ref="F7:G7" si="7">SUM(F8:F12)</f>
        <v>18281</v>
      </c>
      <c r="G7" s="230">
        <f t="shared" si="7"/>
        <v>9220</v>
      </c>
      <c r="H7" s="234">
        <f t="shared" si="0"/>
        <v>0.50434877741917838</v>
      </c>
      <c r="I7" s="230">
        <f t="shared" ref="I7:J7" si="8">SUM(I8:I12)</f>
        <v>16125</v>
      </c>
      <c r="J7" s="230">
        <f t="shared" si="8"/>
        <v>8471</v>
      </c>
      <c r="K7" s="235">
        <f t="shared" si="1"/>
        <v>0.52533333333333332</v>
      </c>
    </row>
    <row r="8" spans="1:13" ht="15" customHeight="1">
      <c r="A8" s="10">
        <v>1</v>
      </c>
      <c r="B8" s="37" t="s">
        <v>5</v>
      </c>
      <c r="C8" s="38">
        <v>4804</v>
      </c>
      <c r="D8" s="38">
        <v>2321</v>
      </c>
      <c r="E8" s="50">
        <f t="shared" si="3"/>
        <v>0.4831390507910075</v>
      </c>
      <c r="F8" s="12">
        <v>4494</v>
      </c>
      <c r="G8" s="12">
        <v>2185</v>
      </c>
      <c r="H8" s="50">
        <f t="shared" si="0"/>
        <v>0.48620382732532264</v>
      </c>
      <c r="I8" s="12">
        <v>3733</v>
      </c>
      <c r="J8" s="12">
        <v>1900</v>
      </c>
      <c r="K8" s="93">
        <f t="shared" si="1"/>
        <v>0.50897401553710153</v>
      </c>
    </row>
    <row r="9" spans="1:13" ht="15" customHeight="1">
      <c r="A9" s="10">
        <v>2</v>
      </c>
      <c r="B9" s="37" t="s">
        <v>6</v>
      </c>
      <c r="C9" s="38">
        <v>3200</v>
      </c>
      <c r="D9" s="38">
        <v>1756</v>
      </c>
      <c r="E9" s="50">
        <f t="shared" si="3"/>
        <v>0.54874999999999996</v>
      </c>
      <c r="F9" s="12">
        <v>2753</v>
      </c>
      <c r="G9" s="12">
        <v>1497</v>
      </c>
      <c r="H9" s="50">
        <f t="shared" si="0"/>
        <v>0.54377043225572108</v>
      </c>
      <c r="I9" s="12">
        <v>2444</v>
      </c>
      <c r="J9" s="12">
        <v>1364</v>
      </c>
      <c r="K9" s="93">
        <f t="shared" si="1"/>
        <v>0.55810147299509005</v>
      </c>
    </row>
    <row r="10" spans="1:13" ht="15" customHeight="1">
      <c r="A10" s="10">
        <v>3</v>
      </c>
      <c r="B10" s="37" t="s">
        <v>7</v>
      </c>
      <c r="C10" s="38">
        <v>4877</v>
      </c>
      <c r="D10" s="38">
        <v>2479</v>
      </c>
      <c r="E10" s="50">
        <f t="shared" si="3"/>
        <v>0.50830428542136563</v>
      </c>
      <c r="F10" s="12">
        <v>4377</v>
      </c>
      <c r="G10" s="12">
        <v>2267</v>
      </c>
      <c r="H10" s="50">
        <f t="shared" si="0"/>
        <v>0.51793465844185516</v>
      </c>
      <c r="I10" s="12">
        <v>3768</v>
      </c>
      <c r="J10" s="12">
        <v>2077</v>
      </c>
      <c r="K10" s="93">
        <f t="shared" si="1"/>
        <v>0.55122080679405516</v>
      </c>
    </row>
    <row r="11" spans="1:13" ht="15" customHeight="1">
      <c r="A11" s="10">
        <v>4</v>
      </c>
      <c r="B11" s="11" t="s">
        <v>98</v>
      </c>
      <c r="C11" s="38">
        <v>4024</v>
      </c>
      <c r="D11" s="38">
        <v>1863</v>
      </c>
      <c r="E11" s="50">
        <f t="shared" si="3"/>
        <v>0.46297216699801191</v>
      </c>
      <c r="F11" s="12">
        <v>3759</v>
      </c>
      <c r="G11" s="12">
        <v>1734</v>
      </c>
      <c r="H11" s="50">
        <f t="shared" si="0"/>
        <v>0.46129289704708698</v>
      </c>
      <c r="I11" s="12">
        <v>3663</v>
      </c>
      <c r="J11" s="12">
        <v>1762</v>
      </c>
      <c r="K11" s="93">
        <f t="shared" si="1"/>
        <v>0.48102648102648105</v>
      </c>
    </row>
    <row r="12" spans="1:13" ht="15" customHeight="1">
      <c r="A12" s="10">
        <v>5</v>
      </c>
      <c r="B12" s="37" t="s">
        <v>49</v>
      </c>
      <c r="C12" s="38">
        <v>3031</v>
      </c>
      <c r="D12" s="38">
        <v>1589</v>
      </c>
      <c r="E12" s="50">
        <f t="shared" si="3"/>
        <v>0.5242494226327945</v>
      </c>
      <c r="F12" s="12">
        <v>2898</v>
      </c>
      <c r="G12" s="12">
        <v>1537</v>
      </c>
      <c r="H12" s="50">
        <f t="shared" si="0"/>
        <v>0.53036576949620429</v>
      </c>
      <c r="I12" s="12">
        <v>2517</v>
      </c>
      <c r="J12" s="12">
        <v>1368</v>
      </c>
      <c r="K12" s="93">
        <f t="shared" si="1"/>
        <v>0.54350417163289633</v>
      </c>
    </row>
    <row r="13" spans="1:13" ht="27" customHeight="1">
      <c r="A13" s="279" t="s">
        <v>161</v>
      </c>
      <c r="B13" s="335"/>
      <c r="C13" s="227">
        <f t="shared" ref="C13:D13" si="9">SUM(C14:C19)</f>
        <v>19964</v>
      </c>
      <c r="D13" s="227">
        <f t="shared" si="9"/>
        <v>9929</v>
      </c>
      <c r="E13" s="234">
        <f t="shared" si="3"/>
        <v>0.49734522139851733</v>
      </c>
      <c r="F13" s="230">
        <f t="shared" ref="F13" si="10">SUM(F14:F19)</f>
        <v>19583</v>
      </c>
      <c r="G13" s="227">
        <f t="shared" ref="G13" si="11">SUM(G14:G19)</f>
        <v>9855</v>
      </c>
      <c r="H13" s="234">
        <f t="shared" si="0"/>
        <v>0.5032426083848236</v>
      </c>
      <c r="I13" s="230">
        <f t="shared" ref="I13" si="12">SUM(I14:I19)</f>
        <v>17394</v>
      </c>
      <c r="J13" s="227">
        <f t="shared" ref="J13" si="13">SUM(J14:J19)</f>
        <v>8931</v>
      </c>
      <c r="K13" s="235">
        <f t="shared" si="1"/>
        <v>0.51345291479820632</v>
      </c>
    </row>
    <row r="14" spans="1:13" ht="15" customHeight="1">
      <c r="A14" s="10">
        <v>1</v>
      </c>
      <c r="B14" s="11" t="s">
        <v>8</v>
      </c>
      <c r="C14" s="38">
        <v>3625</v>
      </c>
      <c r="D14" s="38">
        <v>1643</v>
      </c>
      <c r="E14" s="50">
        <f t="shared" si="3"/>
        <v>0.45324137931034481</v>
      </c>
      <c r="F14" s="12">
        <v>3615</v>
      </c>
      <c r="G14" s="12">
        <v>1675</v>
      </c>
      <c r="H14" s="50">
        <f t="shared" si="0"/>
        <v>0.46334716459197789</v>
      </c>
      <c r="I14" s="12">
        <v>3454</v>
      </c>
      <c r="J14" s="12">
        <v>1590</v>
      </c>
      <c r="K14" s="93">
        <f t="shared" si="1"/>
        <v>0.4603358425014476</v>
      </c>
    </row>
    <row r="15" spans="1:13" ht="15" customHeight="1">
      <c r="A15" s="10">
        <v>2</v>
      </c>
      <c r="B15" s="11" t="s">
        <v>9</v>
      </c>
      <c r="C15" s="38">
        <v>4508</v>
      </c>
      <c r="D15" s="38">
        <v>2281</v>
      </c>
      <c r="E15" s="50">
        <f t="shared" si="3"/>
        <v>0.50598935226264419</v>
      </c>
      <c r="F15" s="12">
        <v>4695</v>
      </c>
      <c r="G15" s="12">
        <v>2393</v>
      </c>
      <c r="H15" s="50">
        <f t="shared" si="0"/>
        <v>0.50969116080937171</v>
      </c>
      <c r="I15" s="12">
        <v>4024</v>
      </c>
      <c r="J15" s="12">
        <v>2056</v>
      </c>
      <c r="K15" s="93">
        <f t="shared" si="1"/>
        <v>0.51093439363817095</v>
      </c>
    </row>
    <row r="16" spans="1:13" ht="15" customHeight="1">
      <c r="A16" s="10">
        <v>3</v>
      </c>
      <c r="B16" s="11" t="s">
        <v>11</v>
      </c>
      <c r="C16" s="38">
        <v>3681</v>
      </c>
      <c r="D16" s="38">
        <v>1874</v>
      </c>
      <c r="E16" s="50">
        <f t="shared" si="3"/>
        <v>0.50910078782939416</v>
      </c>
      <c r="F16" s="12">
        <v>3413</v>
      </c>
      <c r="G16" s="12">
        <v>1736</v>
      </c>
      <c r="H16" s="50">
        <f t="shared" si="0"/>
        <v>0.50864342220920011</v>
      </c>
      <c r="I16" s="12">
        <v>3141</v>
      </c>
      <c r="J16" s="12">
        <v>1666</v>
      </c>
      <c r="K16" s="93">
        <f t="shared" si="1"/>
        <v>0.53040432983126395</v>
      </c>
    </row>
    <row r="17" spans="1:11" ht="15" customHeight="1">
      <c r="A17" s="10">
        <v>4</v>
      </c>
      <c r="B17" s="11" t="s">
        <v>12</v>
      </c>
      <c r="C17" s="38">
        <v>2619</v>
      </c>
      <c r="D17" s="38">
        <v>1383</v>
      </c>
      <c r="E17" s="50">
        <f t="shared" si="3"/>
        <v>0.52806414662084766</v>
      </c>
      <c r="F17" s="12">
        <v>2576</v>
      </c>
      <c r="G17" s="12">
        <v>1420</v>
      </c>
      <c r="H17" s="50">
        <f t="shared" si="0"/>
        <v>0.55124223602484468</v>
      </c>
      <c r="I17" s="12">
        <v>2213</v>
      </c>
      <c r="J17" s="12">
        <v>1264</v>
      </c>
      <c r="K17" s="93">
        <f t="shared" si="1"/>
        <v>0.57117035698147312</v>
      </c>
    </row>
    <row r="18" spans="1:11" ht="15" customHeight="1">
      <c r="A18" s="10">
        <v>5</v>
      </c>
      <c r="B18" s="11" t="s">
        <v>103</v>
      </c>
      <c r="C18" s="38">
        <v>2428</v>
      </c>
      <c r="D18" s="38">
        <v>1152</v>
      </c>
      <c r="E18" s="50">
        <f t="shared" si="3"/>
        <v>0.47446457990115321</v>
      </c>
      <c r="F18" s="12">
        <v>2103</v>
      </c>
      <c r="G18" s="12">
        <v>1012</v>
      </c>
      <c r="H18" s="50">
        <f t="shared" si="0"/>
        <v>0.48121730860675227</v>
      </c>
      <c r="I18" s="12">
        <v>1735</v>
      </c>
      <c r="J18" s="12">
        <v>881</v>
      </c>
      <c r="K18" s="93">
        <f t="shared" si="1"/>
        <v>0.50778097982708936</v>
      </c>
    </row>
    <row r="19" spans="1:11" s="25" customFormat="1" ht="15" customHeight="1">
      <c r="A19" s="18">
        <v>6</v>
      </c>
      <c r="B19" s="19" t="s">
        <v>10</v>
      </c>
      <c r="C19" s="39">
        <v>3103</v>
      </c>
      <c r="D19" s="39">
        <v>1596</v>
      </c>
      <c r="E19" s="50">
        <f t="shared" si="3"/>
        <v>0.51434096036094101</v>
      </c>
      <c r="F19" s="20">
        <v>3181</v>
      </c>
      <c r="G19" s="20">
        <v>1619</v>
      </c>
      <c r="H19" s="50">
        <f t="shared" si="0"/>
        <v>0.50895944671486959</v>
      </c>
      <c r="I19" s="20">
        <v>2827</v>
      </c>
      <c r="J19" s="20">
        <v>1474</v>
      </c>
      <c r="K19" s="93">
        <f t="shared" si="1"/>
        <v>0.52140077821011677</v>
      </c>
    </row>
    <row r="20" spans="1:11" ht="25.5" customHeight="1">
      <c r="A20" s="279" t="s">
        <v>162</v>
      </c>
      <c r="B20" s="300"/>
      <c r="C20" s="230">
        <f>SUM(C21:C28)</f>
        <v>45619</v>
      </c>
      <c r="D20" s="230">
        <f>SUM(D21:D28)</f>
        <v>21709</v>
      </c>
      <c r="E20" s="234">
        <f t="shared" si="3"/>
        <v>0.47587627962033363</v>
      </c>
      <c r="F20" s="230">
        <f t="shared" ref="F20" si="14">SUM(F21:F28)</f>
        <v>44122</v>
      </c>
      <c r="G20" s="230">
        <f t="shared" ref="G20" si="15">SUM(G21:G28)</f>
        <v>21263</v>
      </c>
      <c r="H20" s="234">
        <f t="shared" si="0"/>
        <v>0.48191378450659533</v>
      </c>
      <c r="I20" s="230">
        <f t="shared" ref="I20" si="16">SUM(I21:I28)</f>
        <v>39172</v>
      </c>
      <c r="J20" s="230">
        <f>SUM(J21:J28)</f>
        <v>19262</v>
      </c>
      <c r="K20" s="235">
        <f t="shared" si="1"/>
        <v>0.49172878586745633</v>
      </c>
    </row>
    <row r="21" spans="1:11" ht="15" customHeight="1">
      <c r="A21" s="10">
        <v>1</v>
      </c>
      <c r="B21" s="11" t="s">
        <v>17</v>
      </c>
      <c r="C21" s="38">
        <v>1394</v>
      </c>
      <c r="D21" s="38">
        <v>582</v>
      </c>
      <c r="E21" s="50">
        <f t="shared" si="3"/>
        <v>0.41750358680057387</v>
      </c>
      <c r="F21" s="12">
        <v>1419</v>
      </c>
      <c r="G21" s="12">
        <v>630</v>
      </c>
      <c r="H21" s="50">
        <f t="shared" si="0"/>
        <v>0.44397463002114163</v>
      </c>
      <c r="I21" s="12">
        <v>1168</v>
      </c>
      <c r="J21" s="12">
        <v>525</v>
      </c>
      <c r="K21" s="93">
        <f t="shared" si="1"/>
        <v>0.44948630136986301</v>
      </c>
    </row>
    <row r="22" spans="1:11" ht="15" customHeight="1">
      <c r="A22" s="10">
        <v>2</v>
      </c>
      <c r="B22" s="11" t="s">
        <v>18</v>
      </c>
      <c r="C22" s="38">
        <v>3308</v>
      </c>
      <c r="D22" s="38">
        <v>1661</v>
      </c>
      <c r="E22" s="50">
        <f t="shared" si="3"/>
        <v>0.50211608222490933</v>
      </c>
      <c r="F22" s="12">
        <v>3172</v>
      </c>
      <c r="G22" s="12">
        <v>1636</v>
      </c>
      <c r="H22" s="50">
        <f t="shared" si="0"/>
        <v>0.51576292559899117</v>
      </c>
      <c r="I22" s="12">
        <v>2821</v>
      </c>
      <c r="J22" s="12">
        <v>1497</v>
      </c>
      <c r="K22" s="93">
        <f t="shared" si="1"/>
        <v>0.53066288550159513</v>
      </c>
    </row>
    <row r="23" spans="1:11" ht="15" customHeight="1">
      <c r="A23" s="10">
        <v>3</v>
      </c>
      <c r="B23" s="11" t="s">
        <v>19</v>
      </c>
      <c r="C23" s="38">
        <v>1984</v>
      </c>
      <c r="D23" s="38">
        <v>883</v>
      </c>
      <c r="E23" s="50">
        <f t="shared" si="3"/>
        <v>0.44506048387096775</v>
      </c>
      <c r="F23" s="12">
        <v>2083</v>
      </c>
      <c r="G23" s="12">
        <v>937</v>
      </c>
      <c r="H23" s="50">
        <f t="shared" si="0"/>
        <v>0.4498319731156985</v>
      </c>
      <c r="I23" s="12">
        <v>1740</v>
      </c>
      <c r="J23" s="12">
        <v>795</v>
      </c>
      <c r="K23" s="93">
        <f t="shared" si="1"/>
        <v>0.45689655172413796</v>
      </c>
    </row>
    <row r="24" spans="1:11" ht="15" customHeight="1">
      <c r="A24" s="10">
        <v>4</v>
      </c>
      <c r="B24" s="11" t="s">
        <v>80</v>
      </c>
      <c r="C24" s="38">
        <v>4351</v>
      </c>
      <c r="D24" s="38">
        <v>1924</v>
      </c>
      <c r="E24" s="50">
        <f t="shared" si="3"/>
        <v>0.44219719604688579</v>
      </c>
      <c r="F24" s="12">
        <v>4294</v>
      </c>
      <c r="G24" s="12">
        <v>2005</v>
      </c>
      <c r="H24" s="50">
        <f t="shared" si="0"/>
        <v>0.46693060083837912</v>
      </c>
      <c r="I24" s="12">
        <v>3813</v>
      </c>
      <c r="J24" s="12">
        <v>1781</v>
      </c>
      <c r="K24" s="93">
        <f t="shared" si="1"/>
        <v>0.46708628376606348</v>
      </c>
    </row>
    <row r="25" spans="1:11" ht="15" customHeight="1">
      <c r="A25" s="10">
        <v>5</v>
      </c>
      <c r="B25" s="11" t="s">
        <v>50</v>
      </c>
      <c r="C25" s="38">
        <v>12390</v>
      </c>
      <c r="D25" s="38">
        <v>5939</v>
      </c>
      <c r="E25" s="50">
        <f t="shared" si="3"/>
        <v>0.47933817594834544</v>
      </c>
      <c r="F25" s="12">
        <v>11919</v>
      </c>
      <c r="G25" s="12">
        <v>5727</v>
      </c>
      <c r="H25" s="50">
        <f t="shared" si="0"/>
        <v>0.48049332997734712</v>
      </c>
      <c r="I25" s="12">
        <v>10672</v>
      </c>
      <c r="J25" s="12">
        <v>5331</v>
      </c>
      <c r="K25" s="93">
        <f t="shared" si="1"/>
        <v>0.49953148425787108</v>
      </c>
    </row>
    <row r="26" spans="1:11" ht="15" customHeight="1">
      <c r="A26" s="10">
        <v>6</v>
      </c>
      <c r="B26" s="11" t="s">
        <v>21</v>
      </c>
      <c r="C26" s="38">
        <v>4081</v>
      </c>
      <c r="D26" s="38">
        <v>1935</v>
      </c>
      <c r="E26" s="50">
        <f t="shared" si="3"/>
        <v>0.47414849301641754</v>
      </c>
      <c r="F26" s="12">
        <v>4248</v>
      </c>
      <c r="G26" s="12">
        <v>1991</v>
      </c>
      <c r="H26" s="50">
        <f t="shared" si="0"/>
        <v>0.46869114877589452</v>
      </c>
      <c r="I26" s="12">
        <v>3716</v>
      </c>
      <c r="J26" s="12">
        <v>1788</v>
      </c>
      <c r="K26" s="93">
        <f t="shared" si="1"/>
        <v>0.48116254036598494</v>
      </c>
    </row>
    <row r="27" spans="1:11" ht="15" customHeight="1">
      <c r="A27" s="10">
        <v>7</v>
      </c>
      <c r="B27" s="11" t="s">
        <v>22</v>
      </c>
      <c r="C27" s="38">
        <v>2312</v>
      </c>
      <c r="D27" s="38">
        <v>1092</v>
      </c>
      <c r="E27" s="50">
        <f t="shared" si="3"/>
        <v>0.47231833910034604</v>
      </c>
      <c r="F27" s="12">
        <v>2279</v>
      </c>
      <c r="G27" s="12">
        <v>1082</v>
      </c>
      <c r="H27" s="50">
        <f t="shared" si="0"/>
        <v>0.47476963580517773</v>
      </c>
      <c r="I27" s="12">
        <v>1720</v>
      </c>
      <c r="J27" s="12">
        <v>850</v>
      </c>
      <c r="K27" s="93">
        <f t="shared" si="1"/>
        <v>0.4941860465116279</v>
      </c>
    </row>
    <row r="28" spans="1:11" s="25" customFormat="1" ht="15" customHeight="1">
      <c r="A28" s="18">
        <v>8</v>
      </c>
      <c r="B28" s="19" t="s">
        <v>82</v>
      </c>
      <c r="C28" s="39">
        <v>15799</v>
      </c>
      <c r="D28" s="39">
        <v>7693</v>
      </c>
      <c r="E28" s="50">
        <f t="shared" si="3"/>
        <v>0.48692955250332298</v>
      </c>
      <c r="F28" s="20">
        <v>14708</v>
      </c>
      <c r="G28" s="20">
        <v>7255</v>
      </c>
      <c r="H28" s="50">
        <f t="shared" si="0"/>
        <v>0.49326896926842534</v>
      </c>
      <c r="I28" s="20">
        <v>13522</v>
      </c>
      <c r="J28" s="20">
        <v>6695</v>
      </c>
      <c r="K28" s="93">
        <f t="shared" si="1"/>
        <v>0.49511906522703741</v>
      </c>
    </row>
    <row r="29" spans="1:11" s="25" customFormat="1" ht="25.5" customHeight="1">
      <c r="A29" s="279" t="s">
        <v>126</v>
      </c>
      <c r="B29" s="280"/>
      <c r="C29" s="230">
        <f>C30</f>
        <v>37682</v>
      </c>
      <c r="D29" s="230">
        <f>D30</f>
        <v>18576</v>
      </c>
      <c r="E29" s="234">
        <f t="shared" si="3"/>
        <v>0.49296746457194418</v>
      </c>
      <c r="F29" s="231">
        <f t="shared" ref="F29" si="17">F30</f>
        <v>33212</v>
      </c>
      <c r="G29" s="230">
        <f t="shared" ref="G29" si="18">G30</f>
        <v>16645</v>
      </c>
      <c r="H29" s="234">
        <f t="shared" si="0"/>
        <v>0.50117427435866557</v>
      </c>
      <c r="I29" s="231">
        <f t="shared" ref="I29" si="19">I30</f>
        <v>30431</v>
      </c>
      <c r="J29" s="230">
        <f>J30</f>
        <v>15220</v>
      </c>
      <c r="K29" s="235">
        <f t="shared" si="1"/>
        <v>0.50014787552167195</v>
      </c>
    </row>
    <row r="30" spans="1:11" s="25" customFormat="1" ht="15" customHeight="1">
      <c r="A30" s="18">
        <v>1</v>
      </c>
      <c r="B30" s="19" t="s">
        <v>127</v>
      </c>
      <c r="C30" s="39">
        <v>37682</v>
      </c>
      <c r="D30" s="39">
        <v>18576</v>
      </c>
      <c r="E30" s="50">
        <f t="shared" si="3"/>
        <v>0.49296746457194418</v>
      </c>
      <c r="F30" s="20">
        <v>33212</v>
      </c>
      <c r="G30" s="20">
        <v>16645</v>
      </c>
      <c r="H30" s="50">
        <f t="shared" si="0"/>
        <v>0.50117427435866557</v>
      </c>
      <c r="I30" s="20">
        <v>30431</v>
      </c>
      <c r="J30" s="20">
        <v>15220</v>
      </c>
      <c r="K30" s="93">
        <f t="shared" si="1"/>
        <v>0.50014787552167195</v>
      </c>
    </row>
    <row r="31" spans="1:11" ht="25.5" customHeight="1">
      <c r="A31" s="279" t="s">
        <v>163</v>
      </c>
      <c r="B31" s="300"/>
      <c r="C31" s="230">
        <f>SUM(C32:C37)</f>
        <v>28199</v>
      </c>
      <c r="D31" s="230">
        <f>SUM(D32:D37)</f>
        <v>12886</v>
      </c>
      <c r="E31" s="234">
        <f t="shared" si="3"/>
        <v>0.45696655909784034</v>
      </c>
      <c r="F31" s="230">
        <f t="shared" ref="F31" si="20">SUM(F32:F37)</f>
        <v>25830</v>
      </c>
      <c r="G31" s="230">
        <f t="shared" ref="G31" si="21">SUM(G32:G37)</f>
        <v>12021</v>
      </c>
      <c r="H31" s="234">
        <f t="shared" si="0"/>
        <v>0.46538908246225319</v>
      </c>
      <c r="I31" s="230">
        <f t="shared" ref="I31" si="22">SUM(I32:I37)</f>
        <v>22906</v>
      </c>
      <c r="J31" s="230">
        <f>SUM(J32:J37)</f>
        <v>11033</v>
      </c>
      <c r="K31" s="235">
        <f t="shared" si="1"/>
        <v>0.48166419278791583</v>
      </c>
    </row>
    <row r="32" spans="1:11" ht="15" customHeight="1">
      <c r="A32" s="10">
        <v>1</v>
      </c>
      <c r="B32" s="11" t="s">
        <v>89</v>
      </c>
      <c r="C32" s="38">
        <v>5221</v>
      </c>
      <c r="D32" s="38">
        <v>2133</v>
      </c>
      <c r="E32" s="50">
        <f t="shared" si="3"/>
        <v>0.40854242482283087</v>
      </c>
      <c r="F32" s="12">
        <v>4809</v>
      </c>
      <c r="G32" s="12">
        <v>1962</v>
      </c>
      <c r="H32" s="50">
        <f t="shared" si="0"/>
        <v>0.40798502807236431</v>
      </c>
      <c r="I32" s="12">
        <v>4211</v>
      </c>
      <c r="J32" s="12">
        <v>1778</v>
      </c>
      <c r="K32" s="93">
        <f t="shared" si="1"/>
        <v>0.42222749940631676</v>
      </c>
    </row>
    <row r="33" spans="1:11" ht="15" customHeight="1">
      <c r="A33" s="10">
        <v>2</v>
      </c>
      <c r="B33" s="11" t="s">
        <v>92</v>
      </c>
      <c r="C33" s="38">
        <v>3825</v>
      </c>
      <c r="D33" s="38">
        <v>1832</v>
      </c>
      <c r="E33" s="50">
        <f t="shared" si="3"/>
        <v>0.47895424836601308</v>
      </c>
      <c r="F33" s="12">
        <v>3576</v>
      </c>
      <c r="G33" s="12">
        <v>1769</v>
      </c>
      <c r="H33" s="50">
        <f t="shared" si="0"/>
        <v>0.49468680089485456</v>
      </c>
      <c r="I33" s="12">
        <v>3104</v>
      </c>
      <c r="J33" s="12">
        <v>1566</v>
      </c>
      <c r="K33" s="93">
        <f t="shared" si="1"/>
        <v>0.5045103092783505</v>
      </c>
    </row>
    <row r="34" spans="1:11" ht="15" customHeight="1">
      <c r="A34" s="10">
        <v>3</v>
      </c>
      <c r="B34" s="45" t="s">
        <v>54</v>
      </c>
      <c r="C34" s="38">
        <v>3759</v>
      </c>
      <c r="D34" s="38">
        <v>1828</v>
      </c>
      <c r="E34" s="50">
        <f t="shared" si="3"/>
        <v>0.48629954775206174</v>
      </c>
      <c r="F34" s="12">
        <v>3236</v>
      </c>
      <c r="G34" s="12">
        <v>1620</v>
      </c>
      <c r="H34" s="50">
        <f t="shared" si="0"/>
        <v>0.50061804697156986</v>
      </c>
      <c r="I34" s="12">
        <v>2849</v>
      </c>
      <c r="J34" s="12">
        <v>1489</v>
      </c>
      <c r="K34" s="93">
        <f t="shared" si="1"/>
        <v>0.52263952263952262</v>
      </c>
    </row>
    <row r="35" spans="1:11" ht="15" customHeight="1">
      <c r="A35" s="10">
        <v>4</v>
      </c>
      <c r="B35" s="11" t="s">
        <v>94</v>
      </c>
      <c r="C35" s="38">
        <v>2843</v>
      </c>
      <c r="D35" s="38">
        <v>1353</v>
      </c>
      <c r="E35" s="50">
        <f t="shared" si="3"/>
        <v>0.47590573338023218</v>
      </c>
      <c r="F35" s="12">
        <v>2554</v>
      </c>
      <c r="G35" s="12">
        <v>1253</v>
      </c>
      <c r="H35" s="50">
        <f t="shared" si="0"/>
        <v>0.49060297572435396</v>
      </c>
      <c r="I35" s="12">
        <v>2327</v>
      </c>
      <c r="J35" s="12">
        <v>1174</v>
      </c>
      <c r="K35" s="93">
        <f t="shared" si="1"/>
        <v>0.50451224752900725</v>
      </c>
    </row>
    <row r="36" spans="1:11" ht="15" customHeight="1">
      <c r="A36" s="10">
        <v>5</v>
      </c>
      <c r="B36" s="11" t="s">
        <v>95</v>
      </c>
      <c r="C36" s="38">
        <v>2962</v>
      </c>
      <c r="D36" s="38">
        <v>1356</v>
      </c>
      <c r="E36" s="50">
        <f t="shared" si="3"/>
        <v>0.45779878460499662</v>
      </c>
      <c r="F36" s="12">
        <v>2795</v>
      </c>
      <c r="G36" s="12">
        <v>1298</v>
      </c>
      <c r="H36" s="50">
        <f t="shared" si="0"/>
        <v>0.46440071556350626</v>
      </c>
      <c r="I36" s="12">
        <v>2595</v>
      </c>
      <c r="J36" s="12">
        <v>1228</v>
      </c>
      <c r="K36" s="93">
        <f t="shared" si="1"/>
        <v>0.47321772639691717</v>
      </c>
    </row>
    <row r="37" spans="1:11" ht="15" customHeight="1">
      <c r="A37" s="10">
        <v>6</v>
      </c>
      <c r="B37" s="11" t="s">
        <v>102</v>
      </c>
      <c r="C37" s="38">
        <v>9589</v>
      </c>
      <c r="D37" s="38">
        <v>4384</v>
      </c>
      <c r="E37" s="50">
        <f t="shared" si="3"/>
        <v>0.45719053081656064</v>
      </c>
      <c r="F37" s="12">
        <v>8860</v>
      </c>
      <c r="G37" s="12">
        <v>4119</v>
      </c>
      <c r="H37" s="50">
        <f t="shared" si="0"/>
        <v>0.46489841986455982</v>
      </c>
      <c r="I37" s="12">
        <v>7820</v>
      </c>
      <c r="J37" s="12">
        <v>3798</v>
      </c>
      <c r="K37" s="93">
        <f t="shared" si="1"/>
        <v>0.48567774936061381</v>
      </c>
    </row>
    <row r="38" spans="1:11" ht="25.5" customHeight="1">
      <c r="A38" s="279" t="s">
        <v>164</v>
      </c>
      <c r="B38" s="300"/>
      <c r="C38" s="230">
        <f>SUM(C39:C45)</f>
        <v>21216</v>
      </c>
      <c r="D38" s="230">
        <f>SUM(D39:D45)</f>
        <v>10418</v>
      </c>
      <c r="E38" s="234">
        <f t="shared" si="3"/>
        <v>0.49104449472096529</v>
      </c>
      <c r="F38" s="230">
        <f t="shared" ref="F38" si="23">SUM(F39:F45)</f>
        <v>19426</v>
      </c>
      <c r="G38" s="230">
        <f t="shared" ref="G38" si="24">SUM(G39:G45)</f>
        <v>9592</v>
      </c>
      <c r="H38" s="234">
        <f t="shared" si="0"/>
        <v>0.49377123442808607</v>
      </c>
      <c r="I38" s="230">
        <f t="shared" ref="I38" si="25">SUM(I39:I45)</f>
        <v>17262</v>
      </c>
      <c r="J38" s="230">
        <f>SUM(J39:J45)</f>
        <v>8781</v>
      </c>
      <c r="K38" s="235">
        <f t="shared" si="1"/>
        <v>0.5086896072297532</v>
      </c>
    </row>
    <row r="39" spans="1:11" ht="15" customHeight="1">
      <c r="A39" s="10">
        <v>1</v>
      </c>
      <c r="B39" s="11" t="s">
        <v>90</v>
      </c>
      <c r="C39" s="38">
        <v>1803</v>
      </c>
      <c r="D39" s="38">
        <v>958</v>
      </c>
      <c r="E39" s="50">
        <f t="shared" si="3"/>
        <v>0.53133666112035494</v>
      </c>
      <c r="F39" s="12">
        <v>1473</v>
      </c>
      <c r="G39" s="12">
        <v>788</v>
      </c>
      <c r="H39" s="50">
        <f t="shared" si="0"/>
        <v>0.53496266123557368</v>
      </c>
      <c r="I39" s="12">
        <v>1281</v>
      </c>
      <c r="J39" s="12">
        <v>719</v>
      </c>
      <c r="K39" s="93">
        <f t="shared" si="1"/>
        <v>0.56128024980483993</v>
      </c>
    </row>
    <row r="40" spans="1:11" ht="15" customHeight="1">
      <c r="A40" s="10">
        <v>2</v>
      </c>
      <c r="B40" s="11" t="s">
        <v>91</v>
      </c>
      <c r="C40" s="38">
        <v>1961</v>
      </c>
      <c r="D40" s="38">
        <v>968</v>
      </c>
      <c r="E40" s="50">
        <f t="shared" si="3"/>
        <v>0.49362570117287097</v>
      </c>
      <c r="F40" s="12">
        <v>1495</v>
      </c>
      <c r="G40" s="12">
        <v>744</v>
      </c>
      <c r="H40" s="50">
        <f t="shared" si="0"/>
        <v>0.49765886287625416</v>
      </c>
      <c r="I40" s="12">
        <v>1175</v>
      </c>
      <c r="J40" s="12">
        <v>614</v>
      </c>
      <c r="K40" s="93">
        <f t="shared" si="1"/>
        <v>0.52255319148936175</v>
      </c>
    </row>
    <row r="41" spans="1:11" ht="15" customHeight="1">
      <c r="A41" s="10">
        <v>3</v>
      </c>
      <c r="B41" s="11" t="s">
        <v>96</v>
      </c>
      <c r="C41" s="38">
        <v>4802</v>
      </c>
      <c r="D41" s="38">
        <v>2314</v>
      </c>
      <c r="E41" s="50">
        <f t="shared" si="3"/>
        <v>0.48188254893794252</v>
      </c>
      <c r="F41" s="12">
        <v>4560</v>
      </c>
      <c r="G41" s="12">
        <v>2205</v>
      </c>
      <c r="H41" s="50">
        <f t="shared" si="0"/>
        <v>0.48355263157894735</v>
      </c>
      <c r="I41" s="12">
        <v>4080</v>
      </c>
      <c r="J41" s="12">
        <v>2007</v>
      </c>
      <c r="K41" s="93">
        <f t="shared" si="1"/>
        <v>0.49191176470588233</v>
      </c>
    </row>
    <row r="42" spans="1:11" ht="15" customHeight="1">
      <c r="A42" s="10">
        <v>4</v>
      </c>
      <c r="B42" s="11" t="s">
        <v>97</v>
      </c>
      <c r="C42" s="38">
        <v>4100</v>
      </c>
      <c r="D42" s="38">
        <v>2071</v>
      </c>
      <c r="E42" s="50">
        <f t="shared" si="3"/>
        <v>0.5051219512195122</v>
      </c>
      <c r="F42" s="12">
        <v>3734</v>
      </c>
      <c r="G42" s="12">
        <v>1910</v>
      </c>
      <c r="H42" s="50">
        <f t="shared" si="0"/>
        <v>0.51151580074986613</v>
      </c>
      <c r="I42" s="12">
        <v>3412</v>
      </c>
      <c r="J42" s="12">
        <v>1771</v>
      </c>
      <c r="K42" s="93">
        <f t="shared" si="1"/>
        <v>0.51905041031652988</v>
      </c>
    </row>
    <row r="43" spans="1:11" ht="15" customHeight="1">
      <c r="A43" s="10">
        <v>5</v>
      </c>
      <c r="B43" s="11" t="s">
        <v>99</v>
      </c>
      <c r="C43" s="38">
        <v>2951</v>
      </c>
      <c r="D43" s="38">
        <v>1487</v>
      </c>
      <c r="E43" s="50">
        <f t="shared" si="3"/>
        <v>0.5038969840731955</v>
      </c>
      <c r="F43" s="12">
        <v>2864</v>
      </c>
      <c r="G43" s="12">
        <v>1420</v>
      </c>
      <c r="H43" s="50">
        <f t="shared" si="0"/>
        <v>0.49581005586592181</v>
      </c>
      <c r="I43" s="12">
        <v>2524</v>
      </c>
      <c r="J43" s="12">
        <v>1339</v>
      </c>
      <c r="K43" s="93">
        <f t="shared" si="1"/>
        <v>0.53050713153724249</v>
      </c>
    </row>
    <row r="44" spans="1:11" ht="15" customHeight="1">
      <c r="A44" s="10">
        <v>6</v>
      </c>
      <c r="B44" s="11" t="s">
        <v>100</v>
      </c>
      <c r="C44" s="38">
        <v>1986</v>
      </c>
      <c r="D44" s="38">
        <v>934</v>
      </c>
      <c r="E44" s="50">
        <f t="shared" si="3"/>
        <v>0.47029204431017119</v>
      </c>
      <c r="F44" s="12">
        <v>1801</v>
      </c>
      <c r="G44" s="12">
        <v>834</v>
      </c>
      <c r="H44" s="50">
        <f t="shared" si="0"/>
        <v>0.46307606885063851</v>
      </c>
      <c r="I44" s="12">
        <v>1638</v>
      </c>
      <c r="J44" s="12">
        <v>788</v>
      </c>
      <c r="K44" s="93">
        <f t="shared" si="1"/>
        <v>0.48107448107448109</v>
      </c>
    </row>
    <row r="45" spans="1:11" ht="15" customHeight="1">
      <c r="A45" s="10">
        <v>7</v>
      </c>
      <c r="B45" s="11" t="s">
        <v>104</v>
      </c>
      <c r="C45" s="38">
        <v>3613</v>
      </c>
      <c r="D45" s="38">
        <v>1686</v>
      </c>
      <c r="E45" s="50">
        <f t="shared" si="3"/>
        <v>0.46664821477996127</v>
      </c>
      <c r="F45" s="12">
        <v>3499</v>
      </c>
      <c r="G45" s="12">
        <v>1691</v>
      </c>
      <c r="H45" s="50">
        <f t="shared" si="0"/>
        <v>0.48328093741068878</v>
      </c>
      <c r="I45" s="12">
        <v>3152</v>
      </c>
      <c r="J45" s="12">
        <v>1543</v>
      </c>
      <c r="K45" s="93">
        <f t="shared" si="1"/>
        <v>0.4895304568527919</v>
      </c>
    </row>
    <row r="46" spans="1:11" ht="25.5" customHeight="1">
      <c r="A46" s="297" t="s">
        <v>165</v>
      </c>
      <c r="B46" s="299"/>
      <c r="C46" s="230">
        <f>SUM(C47:C50)</f>
        <v>18448</v>
      </c>
      <c r="D46" s="230">
        <f>SUM(D47:D50)</f>
        <v>10324</v>
      </c>
      <c r="E46" s="234">
        <f t="shared" si="3"/>
        <v>0.5596270598438855</v>
      </c>
      <c r="F46" s="230">
        <f t="shared" ref="F46" si="26">SUM(F47:F50)</f>
        <v>17941</v>
      </c>
      <c r="G46" s="230">
        <f t="shared" ref="G46" si="27">SUM(G47:G50)</f>
        <v>9975</v>
      </c>
      <c r="H46" s="234">
        <f t="shared" si="0"/>
        <v>0.55598907530238006</v>
      </c>
      <c r="I46" s="230">
        <f t="shared" ref="I46" si="28">SUM(I47:I50)</f>
        <v>15848</v>
      </c>
      <c r="J46" s="230">
        <f>SUM(J47:J50)</f>
        <v>9241</v>
      </c>
      <c r="K46" s="235">
        <f t="shared" si="1"/>
        <v>0.58310196870267539</v>
      </c>
    </row>
    <row r="47" spans="1:11" ht="15" customHeight="1">
      <c r="A47" s="10">
        <v>1</v>
      </c>
      <c r="B47" s="11" t="s">
        <v>13</v>
      </c>
      <c r="C47" s="38">
        <v>3174</v>
      </c>
      <c r="D47" s="38">
        <v>1610</v>
      </c>
      <c r="E47" s="50">
        <f t="shared" si="3"/>
        <v>0.50724637681159424</v>
      </c>
      <c r="F47" s="12">
        <v>3295</v>
      </c>
      <c r="G47" s="12">
        <v>1625</v>
      </c>
      <c r="H47" s="50">
        <f t="shared" si="0"/>
        <v>0.49317147192716237</v>
      </c>
      <c r="I47" s="12">
        <v>2842</v>
      </c>
      <c r="J47" s="12">
        <v>1462</v>
      </c>
      <c r="K47" s="93">
        <f t="shared" si="1"/>
        <v>0.51442646023926808</v>
      </c>
    </row>
    <row r="48" spans="1:11" ht="15" customHeight="1">
      <c r="A48" s="10">
        <v>2</v>
      </c>
      <c r="B48" s="11" t="s">
        <v>14</v>
      </c>
      <c r="C48" s="38">
        <v>5869</v>
      </c>
      <c r="D48" s="38">
        <v>3348</v>
      </c>
      <c r="E48" s="50">
        <f t="shared" si="3"/>
        <v>0.57045493269722269</v>
      </c>
      <c r="F48" s="12">
        <v>5663</v>
      </c>
      <c r="G48" s="12">
        <v>3252</v>
      </c>
      <c r="H48" s="50">
        <f t="shared" si="0"/>
        <v>0.57425392901289074</v>
      </c>
      <c r="I48" s="12">
        <v>4887</v>
      </c>
      <c r="J48" s="12">
        <v>2948</v>
      </c>
      <c r="K48" s="93">
        <f t="shared" si="1"/>
        <v>0.60323306732146509</v>
      </c>
    </row>
    <row r="49" spans="1:11" ht="15" customHeight="1">
      <c r="A49" s="10">
        <v>3</v>
      </c>
      <c r="B49" s="11" t="s">
        <v>16</v>
      </c>
      <c r="C49" s="38">
        <v>3698</v>
      </c>
      <c r="D49" s="38">
        <v>2070</v>
      </c>
      <c r="E49" s="50">
        <f t="shared" si="3"/>
        <v>0.55976203353163867</v>
      </c>
      <c r="F49" s="12">
        <v>3669</v>
      </c>
      <c r="G49" s="12">
        <v>2006</v>
      </c>
      <c r="H49" s="50">
        <f t="shared" si="0"/>
        <v>0.54674298173889346</v>
      </c>
      <c r="I49" s="12">
        <v>3225</v>
      </c>
      <c r="J49" s="12">
        <v>1874</v>
      </c>
      <c r="K49" s="93">
        <f t="shared" si="1"/>
        <v>0.5810852713178295</v>
      </c>
    </row>
    <row r="50" spans="1:11" s="25" customFormat="1" ht="15" customHeight="1">
      <c r="A50" s="18">
        <v>4</v>
      </c>
      <c r="B50" s="19" t="s">
        <v>15</v>
      </c>
      <c r="C50" s="39">
        <v>5707</v>
      </c>
      <c r="D50" s="39">
        <v>3296</v>
      </c>
      <c r="E50" s="50">
        <f t="shared" si="3"/>
        <v>0.5775363588575434</v>
      </c>
      <c r="F50" s="20">
        <v>5314</v>
      </c>
      <c r="G50" s="20">
        <v>3092</v>
      </c>
      <c r="H50" s="50">
        <f t="shared" si="0"/>
        <v>0.58185923974407228</v>
      </c>
      <c r="I50" s="20">
        <v>4894</v>
      </c>
      <c r="J50" s="20">
        <v>2957</v>
      </c>
      <c r="K50" s="93">
        <f t="shared" si="1"/>
        <v>0.60420923579893748</v>
      </c>
    </row>
    <row r="51" spans="1:11" ht="25.5" customHeight="1">
      <c r="A51" s="297" t="s">
        <v>166</v>
      </c>
      <c r="B51" s="299"/>
      <c r="C51" s="230">
        <f>SUM(C52:C56)</f>
        <v>10961</v>
      </c>
      <c r="D51" s="230">
        <f>SUM(D52:D56)</f>
        <v>5584</v>
      </c>
      <c r="E51" s="234">
        <f t="shared" si="3"/>
        <v>0.50944256910865793</v>
      </c>
      <c r="F51" s="230">
        <f t="shared" ref="F51" si="29">SUM(F52:F56)</f>
        <v>10515</v>
      </c>
      <c r="G51" s="230">
        <f t="shared" ref="G51" si="30">SUM(G52:G56)</f>
        <v>5232</v>
      </c>
      <c r="H51" s="234">
        <f t="shared" si="0"/>
        <v>0.49757489300998575</v>
      </c>
      <c r="I51" s="230">
        <f t="shared" ref="I51" si="31">SUM(I52:I56)</f>
        <v>9204</v>
      </c>
      <c r="J51" s="230">
        <f>SUM(J52:J56)</f>
        <v>4847</v>
      </c>
      <c r="K51" s="235">
        <f t="shared" si="1"/>
        <v>0.5266188613646241</v>
      </c>
    </row>
    <row r="52" spans="1:11" ht="15" customHeight="1">
      <c r="A52" s="10">
        <v>1</v>
      </c>
      <c r="B52" s="11" t="s">
        <v>85</v>
      </c>
      <c r="C52" s="38">
        <v>1304</v>
      </c>
      <c r="D52" s="38">
        <v>627</v>
      </c>
      <c r="E52" s="50">
        <f t="shared" si="3"/>
        <v>0.48082822085889571</v>
      </c>
      <c r="F52" s="12">
        <v>1308</v>
      </c>
      <c r="G52" s="12">
        <v>613</v>
      </c>
      <c r="H52" s="50">
        <f t="shared" si="0"/>
        <v>0.46865443425076453</v>
      </c>
      <c r="I52" s="12">
        <v>1004</v>
      </c>
      <c r="J52" s="12">
        <v>541</v>
      </c>
      <c r="K52" s="93">
        <f t="shared" si="1"/>
        <v>0.53884462151394419</v>
      </c>
    </row>
    <row r="53" spans="1:11" ht="15" customHeight="1">
      <c r="A53" s="10">
        <v>2</v>
      </c>
      <c r="B53" s="11" t="s">
        <v>23</v>
      </c>
      <c r="C53" s="38">
        <v>2376</v>
      </c>
      <c r="D53" s="38">
        <v>1227</v>
      </c>
      <c r="E53" s="50">
        <f t="shared" si="3"/>
        <v>0.51641414141414144</v>
      </c>
      <c r="F53" s="12">
        <v>2315</v>
      </c>
      <c r="G53" s="12">
        <v>1168</v>
      </c>
      <c r="H53" s="50">
        <f t="shared" si="0"/>
        <v>0.50453563714902805</v>
      </c>
      <c r="I53" s="12">
        <v>2124</v>
      </c>
      <c r="J53" s="12">
        <v>1118</v>
      </c>
      <c r="K53" s="93">
        <f t="shared" si="1"/>
        <v>0.52636534839924676</v>
      </c>
    </row>
    <row r="54" spans="1:11" ht="15" customHeight="1">
      <c r="A54" s="10">
        <v>3</v>
      </c>
      <c r="B54" s="11" t="s">
        <v>88</v>
      </c>
      <c r="C54" s="38">
        <v>1939</v>
      </c>
      <c r="D54" s="38">
        <v>942</v>
      </c>
      <c r="E54" s="50">
        <f t="shared" si="3"/>
        <v>0.4858174316658071</v>
      </c>
      <c r="F54" s="12">
        <v>1935</v>
      </c>
      <c r="G54" s="12">
        <v>892</v>
      </c>
      <c r="H54" s="50">
        <f t="shared" si="0"/>
        <v>0.46098191214470285</v>
      </c>
      <c r="I54" s="12">
        <v>1564</v>
      </c>
      <c r="J54" s="12">
        <v>797</v>
      </c>
      <c r="K54" s="93">
        <f t="shared" si="1"/>
        <v>0.50959079283887465</v>
      </c>
    </row>
    <row r="55" spans="1:11" ht="15" customHeight="1">
      <c r="A55" s="10">
        <v>4</v>
      </c>
      <c r="B55" s="11" t="s">
        <v>101</v>
      </c>
      <c r="C55" s="38">
        <v>2673</v>
      </c>
      <c r="D55" s="38">
        <v>1398</v>
      </c>
      <c r="E55" s="50">
        <f t="shared" si="3"/>
        <v>0.52300785634118963</v>
      </c>
      <c r="F55" s="12">
        <v>2498</v>
      </c>
      <c r="G55" s="12">
        <v>1265</v>
      </c>
      <c r="H55" s="50">
        <f t="shared" si="0"/>
        <v>0.5064051240992794</v>
      </c>
      <c r="I55" s="12">
        <v>2269</v>
      </c>
      <c r="J55" s="12">
        <v>1173</v>
      </c>
      <c r="K55" s="93">
        <f t="shared" si="1"/>
        <v>0.51696782723666812</v>
      </c>
    </row>
    <row r="56" spans="1:11" s="25" customFormat="1" ht="15" customHeight="1" thickBot="1">
      <c r="A56" s="27">
        <v>5</v>
      </c>
      <c r="B56" s="28" t="s">
        <v>87</v>
      </c>
      <c r="C56" s="64">
        <v>2669</v>
      </c>
      <c r="D56" s="64">
        <v>1390</v>
      </c>
      <c r="E56" s="88">
        <f t="shared" si="3"/>
        <v>0.52079430498313972</v>
      </c>
      <c r="F56" s="29">
        <v>2459</v>
      </c>
      <c r="G56" s="29">
        <v>1294</v>
      </c>
      <c r="H56" s="88">
        <f t="shared" si="0"/>
        <v>0.52623017486783241</v>
      </c>
      <c r="I56" s="29">
        <v>2243</v>
      </c>
      <c r="J56" s="29">
        <v>1218</v>
      </c>
      <c r="K56" s="94">
        <f t="shared" si="1"/>
        <v>0.54302273740526086</v>
      </c>
    </row>
    <row r="57" spans="1:11" ht="13.5" thickTop="1"/>
    <row r="113" spans="2:7">
      <c r="B113" s="34"/>
      <c r="F113" s="35"/>
      <c r="G113" s="35"/>
    </row>
    <row r="114" spans="2:7">
      <c r="F114" s="36"/>
      <c r="G114" s="36"/>
    </row>
    <row r="115" spans="2:7">
      <c r="F115" s="36"/>
      <c r="G115" s="36"/>
    </row>
  </sheetData>
  <mergeCells count="20">
    <mergeCell ref="A5:B5"/>
    <mergeCell ref="A51:B51"/>
    <mergeCell ref="A7:B7"/>
    <mergeCell ref="A6:B6"/>
    <mergeCell ref="A13:B13"/>
    <mergeCell ref="A46:B46"/>
    <mergeCell ref="A38:B38"/>
    <mergeCell ref="A29:B29"/>
    <mergeCell ref="A20:B20"/>
    <mergeCell ref="A31:B31"/>
    <mergeCell ref="A1:K1"/>
    <mergeCell ref="B3:B4"/>
    <mergeCell ref="C3:D3"/>
    <mergeCell ref="E3:E4"/>
    <mergeCell ref="F3:G3"/>
    <mergeCell ref="I3:J3"/>
    <mergeCell ref="K3:K4"/>
    <mergeCell ref="A2:K2"/>
    <mergeCell ref="A3:A4"/>
    <mergeCell ref="H3:H4"/>
  </mergeCells>
  <phoneticPr fontId="5" type="noConversion"/>
  <printOptions horizontalCentered="1" verticalCentered="1"/>
  <pageMargins left="0.78740157480314965" right="0.39370078740157483" top="0.59055118110236227" bottom="0.59055118110236227" header="0" footer="0"/>
  <pageSetup paperSize="9" scale="77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K87"/>
  <sheetViews>
    <sheetView zoomScale="80" zoomScaleNormal="80" zoomScaleSheetLayoutView="100" workbookViewId="0">
      <selection activeCell="F5" sqref="F5:G5"/>
    </sheetView>
  </sheetViews>
  <sheetFormatPr defaultColWidth="3" defaultRowHeight="12.75"/>
  <cols>
    <col min="1" max="1" width="3.140625" style="73" customWidth="1"/>
    <col min="2" max="2" width="18.28515625" style="73" customWidth="1"/>
    <col min="3" max="7" width="10.7109375" style="73" customWidth="1"/>
    <col min="8" max="11" width="11.28515625" style="73" customWidth="1"/>
    <col min="12" max="16384" width="3" style="73"/>
  </cols>
  <sheetData>
    <row r="1" spans="1:11" ht="15.75">
      <c r="A1" s="305" t="s">
        <v>134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5.75" thickBot="1">
      <c r="A2" s="352" t="s">
        <v>177</v>
      </c>
      <c r="B2" s="352"/>
      <c r="C2" s="352"/>
      <c r="D2" s="352"/>
      <c r="E2" s="352"/>
      <c r="F2" s="352"/>
      <c r="G2" s="352"/>
      <c r="H2" s="352"/>
      <c r="I2" s="352"/>
      <c r="J2" s="352"/>
    </row>
    <row r="3" spans="1:11" ht="14.25" customHeight="1" thickTop="1">
      <c r="A3" s="307" t="s">
        <v>61</v>
      </c>
      <c r="B3" s="353" t="s">
        <v>62</v>
      </c>
      <c r="C3" s="311" t="s">
        <v>143</v>
      </c>
      <c r="D3" s="311" t="s">
        <v>157</v>
      </c>
      <c r="E3" s="311" t="s">
        <v>180</v>
      </c>
      <c r="F3" s="311" t="s">
        <v>225</v>
      </c>
      <c r="G3" s="311" t="s">
        <v>226</v>
      </c>
      <c r="H3" s="350" t="s">
        <v>105</v>
      </c>
      <c r="I3" s="317"/>
      <c r="J3" s="317"/>
      <c r="K3" s="351"/>
    </row>
    <row r="4" spans="1:11" ht="52.5" customHeight="1">
      <c r="A4" s="339"/>
      <c r="B4" s="340"/>
      <c r="C4" s="312"/>
      <c r="D4" s="312"/>
      <c r="E4" s="312"/>
      <c r="F4" s="312"/>
      <c r="G4" s="312"/>
      <c r="H4" s="2" t="s">
        <v>235</v>
      </c>
      <c r="I4" s="2" t="s">
        <v>232</v>
      </c>
      <c r="J4" s="2" t="s">
        <v>236</v>
      </c>
      <c r="K4" s="3" t="s">
        <v>234</v>
      </c>
    </row>
    <row r="5" spans="1:11" s="75" customFormat="1" ht="24.95" customHeight="1">
      <c r="A5" s="301" t="s">
        <v>110</v>
      </c>
      <c r="B5" s="302"/>
      <c r="C5" s="60">
        <v>827004</v>
      </c>
      <c r="D5" s="69">
        <v>702971</v>
      </c>
      <c r="E5" s="69">
        <v>612426</v>
      </c>
      <c r="F5" s="269">
        <v>603592</v>
      </c>
      <c r="G5" s="269">
        <v>508298</v>
      </c>
      <c r="H5" s="4">
        <f>G5-F5</f>
        <v>-95294</v>
      </c>
      <c r="I5" s="74">
        <f t="shared" ref="I5:I13" si="0">H5/F5</f>
        <v>-0.15787816935943486</v>
      </c>
      <c r="J5" s="4">
        <f t="shared" ref="J5:J13" si="1">G5-E5</f>
        <v>-104128</v>
      </c>
      <c r="K5" s="6">
        <f t="shared" ref="K5:K13" si="2">J5/E5</f>
        <v>-0.17002543980823806</v>
      </c>
    </row>
    <row r="6" spans="1:11" s="76" customFormat="1" ht="28.5" customHeight="1">
      <c r="A6" s="336" t="s">
        <v>4</v>
      </c>
      <c r="B6" s="349"/>
      <c r="C6" s="237">
        <f t="shared" ref="C6:E6" si="3">C7+C13+C20+C29+C31+C38+C46+C51</f>
        <v>110911</v>
      </c>
      <c r="D6" s="237">
        <f t="shared" si="3"/>
        <v>97060</v>
      </c>
      <c r="E6" s="237">
        <f t="shared" si="3"/>
        <v>88160</v>
      </c>
      <c r="F6" s="237">
        <f t="shared" ref="F6:G6" si="4">F7+F13+F20+F29+F31+F38+F46+F51</f>
        <v>84361</v>
      </c>
      <c r="G6" s="237">
        <f t="shared" si="4"/>
        <v>73508</v>
      </c>
      <c r="H6" s="237">
        <f>G6-F6</f>
        <v>-10853</v>
      </c>
      <c r="I6" s="248">
        <f t="shared" si="0"/>
        <v>-0.12864949443463211</v>
      </c>
      <c r="J6" s="237">
        <f t="shared" si="1"/>
        <v>-14652</v>
      </c>
      <c r="K6" s="249">
        <f t="shared" si="2"/>
        <v>-0.16619782214156079</v>
      </c>
    </row>
    <row r="7" spans="1:11" s="77" customFormat="1" ht="27.95" customHeight="1">
      <c r="A7" s="279" t="s">
        <v>167</v>
      </c>
      <c r="B7" s="335"/>
      <c r="C7" s="230">
        <f>SUM(C8:C12)</f>
        <v>14220</v>
      </c>
      <c r="D7" s="230">
        <f>SUM(D8:D12)</f>
        <v>12546</v>
      </c>
      <c r="E7" s="230">
        <f>SUM(E8:E12)</f>
        <v>11775</v>
      </c>
      <c r="F7" s="230">
        <f>SUM(F8:F12)</f>
        <v>10880</v>
      </c>
      <c r="G7" s="230">
        <f>SUM(G8:G12)</f>
        <v>9391</v>
      </c>
      <c r="H7" s="227">
        <f>G7-F7</f>
        <v>-1489</v>
      </c>
      <c r="I7" s="234">
        <f t="shared" si="0"/>
        <v>-0.13685661764705884</v>
      </c>
      <c r="J7" s="227">
        <f t="shared" si="1"/>
        <v>-2384</v>
      </c>
      <c r="K7" s="229">
        <f t="shared" si="2"/>
        <v>-0.20246284501061571</v>
      </c>
    </row>
    <row r="8" spans="1:11" ht="15" customHeight="1">
      <c r="A8" s="78">
        <v>1</v>
      </c>
      <c r="B8" s="45" t="s">
        <v>5</v>
      </c>
      <c r="C8" s="79">
        <v>2548</v>
      </c>
      <c r="D8" s="79">
        <v>2382</v>
      </c>
      <c r="E8" s="79">
        <v>2243</v>
      </c>
      <c r="F8" s="261">
        <v>2121</v>
      </c>
      <c r="G8" s="262">
        <v>1698</v>
      </c>
      <c r="H8" s="46">
        <f t="shared" ref="H8:H56" si="5">G8-F8</f>
        <v>-423</v>
      </c>
      <c r="I8" s="50">
        <f t="shared" si="0"/>
        <v>-0.19943422913719944</v>
      </c>
      <c r="J8" s="12">
        <f t="shared" si="1"/>
        <v>-545</v>
      </c>
      <c r="K8" s="56">
        <f t="shared" si="2"/>
        <v>-0.24297815425769059</v>
      </c>
    </row>
    <row r="9" spans="1:11" ht="15" customHeight="1">
      <c r="A9" s="78">
        <v>2</v>
      </c>
      <c r="B9" s="45" t="s">
        <v>6</v>
      </c>
      <c r="C9" s="79">
        <v>2620</v>
      </c>
      <c r="D9" s="79">
        <v>1989</v>
      </c>
      <c r="E9" s="79">
        <v>1799</v>
      </c>
      <c r="F9" s="261">
        <v>1587</v>
      </c>
      <c r="G9" s="262">
        <v>1390</v>
      </c>
      <c r="H9" s="46">
        <f>G9-F9</f>
        <v>-197</v>
      </c>
      <c r="I9" s="50">
        <f t="shared" si="0"/>
        <v>-0.12413358538122243</v>
      </c>
      <c r="J9" s="12">
        <f t="shared" si="1"/>
        <v>-409</v>
      </c>
      <c r="K9" s="56">
        <f t="shared" si="2"/>
        <v>-0.2273485269594219</v>
      </c>
    </row>
    <row r="10" spans="1:11" ht="15" customHeight="1">
      <c r="A10" s="78">
        <v>3</v>
      </c>
      <c r="B10" s="45" t="s">
        <v>7</v>
      </c>
      <c r="C10" s="79">
        <v>3886</v>
      </c>
      <c r="D10" s="79">
        <v>3364</v>
      </c>
      <c r="E10" s="79">
        <v>3247</v>
      </c>
      <c r="F10" s="261">
        <v>2953</v>
      </c>
      <c r="G10" s="262">
        <v>2494</v>
      </c>
      <c r="H10" s="46">
        <f>G10-F10</f>
        <v>-459</v>
      </c>
      <c r="I10" s="50">
        <f t="shared" si="0"/>
        <v>-0.15543515069420927</v>
      </c>
      <c r="J10" s="12">
        <f t="shared" si="1"/>
        <v>-753</v>
      </c>
      <c r="K10" s="56">
        <f t="shared" si="2"/>
        <v>-0.23190637511549123</v>
      </c>
    </row>
    <row r="11" spans="1:11" ht="15" customHeight="1">
      <c r="A11" s="78">
        <v>4</v>
      </c>
      <c r="B11" s="45" t="s">
        <v>33</v>
      </c>
      <c r="C11" s="79">
        <v>2629</v>
      </c>
      <c r="D11" s="79">
        <v>2514</v>
      </c>
      <c r="E11" s="79">
        <v>2333</v>
      </c>
      <c r="F11" s="261">
        <v>2160</v>
      </c>
      <c r="G11" s="262">
        <v>2038</v>
      </c>
      <c r="H11" s="46">
        <f>G11-F11</f>
        <v>-122</v>
      </c>
      <c r="I11" s="50">
        <f t="shared" si="0"/>
        <v>-5.648148148148148E-2</v>
      </c>
      <c r="J11" s="12">
        <f t="shared" si="1"/>
        <v>-295</v>
      </c>
      <c r="K11" s="56">
        <f t="shared" si="2"/>
        <v>-0.1264466352336048</v>
      </c>
    </row>
    <row r="12" spans="1:11" ht="15" customHeight="1">
      <c r="A12" s="78">
        <v>5</v>
      </c>
      <c r="B12" s="45" t="s">
        <v>49</v>
      </c>
      <c r="C12" s="79">
        <v>2537</v>
      </c>
      <c r="D12" s="79">
        <v>2297</v>
      </c>
      <c r="E12" s="79">
        <v>2153</v>
      </c>
      <c r="F12" s="261">
        <v>2059</v>
      </c>
      <c r="G12" s="262">
        <v>1771</v>
      </c>
      <c r="H12" s="46">
        <f>G12-F12</f>
        <v>-288</v>
      </c>
      <c r="I12" s="50">
        <f t="shared" si="0"/>
        <v>-0.13987372510927634</v>
      </c>
      <c r="J12" s="12">
        <f t="shared" si="1"/>
        <v>-382</v>
      </c>
      <c r="K12" s="56">
        <f t="shared" si="2"/>
        <v>-0.17742684626103111</v>
      </c>
    </row>
    <row r="13" spans="1:11" ht="27" customHeight="1">
      <c r="A13" s="279" t="s">
        <v>161</v>
      </c>
      <c r="B13" s="335"/>
      <c r="C13" s="227">
        <f>SUM(C14:C19)</f>
        <v>15662</v>
      </c>
      <c r="D13" s="227">
        <f>SUM(D14:D19)</f>
        <v>13661</v>
      </c>
      <c r="E13" s="227">
        <f>SUM(E14:E19)</f>
        <v>12409</v>
      </c>
      <c r="F13" s="227">
        <f t="shared" ref="F13:G13" si="6">SUM(F14:F19)</f>
        <v>12191</v>
      </c>
      <c r="G13" s="227">
        <f t="shared" si="6"/>
        <v>10745</v>
      </c>
      <c r="H13" s="227">
        <f t="shared" ref="H13" si="7">G13-F13</f>
        <v>-1446</v>
      </c>
      <c r="I13" s="234">
        <f t="shared" si="0"/>
        <v>-0.11861209088671971</v>
      </c>
      <c r="J13" s="227">
        <f t="shared" si="1"/>
        <v>-1664</v>
      </c>
      <c r="K13" s="229">
        <f t="shared" si="2"/>
        <v>-0.13409622048513176</v>
      </c>
    </row>
    <row r="14" spans="1:11" ht="15" customHeight="1">
      <c r="A14" s="78">
        <v>1</v>
      </c>
      <c r="B14" s="45" t="s">
        <v>8</v>
      </c>
      <c r="C14" s="79">
        <v>3114</v>
      </c>
      <c r="D14" s="79">
        <v>3023</v>
      </c>
      <c r="E14" s="79">
        <v>2595</v>
      </c>
      <c r="F14" s="261">
        <v>2610</v>
      </c>
      <c r="G14" s="262">
        <v>2488</v>
      </c>
      <c r="H14" s="46">
        <f t="shared" ref="H14:H19" si="8">G14-F14</f>
        <v>-122</v>
      </c>
      <c r="I14" s="50">
        <f>H14/F14</f>
        <v>-4.674329501915709E-2</v>
      </c>
      <c r="J14" s="12">
        <f t="shared" ref="J14:J30" si="9">G14-E14</f>
        <v>-107</v>
      </c>
      <c r="K14" s="56">
        <f>J14/E14</f>
        <v>-4.1233140655105971E-2</v>
      </c>
    </row>
    <row r="15" spans="1:11" ht="15" customHeight="1">
      <c r="A15" s="78">
        <v>2</v>
      </c>
      <c r="B15" s="45" t="s">
        <v>9</v>
      </c>
      <c r="C15" s="79">
        <v>5301</v>
      </c>
      <c r="D15" s="79">
        <v>4564</v>
      </c>
      <c r="E15" s="79">
        <v>4287</v>
      </c>
      <c r="F15" s="261">
        <v>4467</v>
      </c>
      <c r="G15" s="262">
        <v>3813</v>
      </c>
      <c r="H15" s="46">
        <f t="shared" si="8"/>
        <v>-654</v>
      </c>
      <c r="I15" s="50">
        <f>H15/F15</f>
        <v>-0.14640698455339154</v>
      </c>
      <c r="J15" s="12">
        <f t="shared" si="9"/>
        <v>-474</v>
      </c>
      <c r="K15" s="56">
        <f>J15/E15</f>
        <v>-0.11056682995101469</v>
      </c>
    </row>
    <row r="16" spans="1:11" ht="15" customHeight="1">
      <c r="A16" s="78">
        <v>3</v>
      </c>
      <c r="B16" s="45" t="s">
        <v>11</v>
      </c>
      <c r="C16" s="79">
        <v>2786</v>
      </c>
      <c r="D16" s="79">
        <v>2427</v>
      </c>
      <c r="E16" s="79">
        <v>2290</v>
      </c>
      <c r="F16" s="261">
        <v>2112</v>
      </c>
      <c r="G16" s="262">
        <v>1907</v>
      </c>
      <c r="H16" s="46">
        <f t="shared" si="8"/>
        <v>-205</v>
      </c>
      <c r="I16" s="50">
        <f>H16/F16</f>
        <v>-9.7064393939393936E-2</v>
      </c>
      <c r="J16" s="12">
        <f t="shared" si="9"/>
        <v>-383</v>
      </c>
      <c r="K16" s="56">
        <f>J16/E16</f>
        <v>-0.16724890829694322</v>
      </c>
    </row>
    <row r="17" spans="1:11" ht="15" customHeight="1">
      <c r="A17" s="78">
        <v>4</v>
      </c>
      <c r="B17" s="45" t="s">
        <v>12</v>
      </c>
      <c r="C17" s="79">
        <v>2168</v>
      </c>
      <c r="D17" s="79">
        <v>1901</v>
      </c>
      <c r="E17" s="79">
        <v>1678</v>
      </c>
      <c r="F17" s="261">
        <v>1664</v>
      </c>
      <c r="G17" s="262">
        <v>1411</v>
      </c>
      <c r="H17" s="46">
        <f t="shared" si="8"/>
        <v>-253</v>
      </c>
      <c r="I17" s="50">
        <f>H17/F17</f>
        <v>-0.15204326923076922</v>
      </c>
      <c r="J17" s="12">
        <f t="shared" si="9"/>
        <v>-267</v>
      </c>
      <c r="K17" s="56">
        <f>J17/E17</f>
        <v>-0.15911799761620976</v>
      </c>
    </row>
    <row r="18" spans="1:11" ht="15" customHeight="1">
      <c r="A18" s="78">
        <v>5</v>
      </c>
      <c r="B18" s="45" t="s">
        <v>38</v>
      </c>
      <c r="C18" s="79">
        <v>2293</v>
      </c>
      <c r="D18" s="79">
        <v>1746</v>
      </c>
      <c r="E18" s="79">
        <v>1559</v>
      </c>
      <c r="F18" s="261">
        <v>1338</v>
      </c>
      <c r="G18" s="262">
        <v>1126</v>
      </c>
      <c r="H18" s="46">
        <f t="shared" si="8"/>
        <v>-212</v>
      </c>
      <c r="I18" s="50">
        <f>H18/F18</f>
        <v>-0.15844544095665172</v>
      </c>
      <c r="J18" s="12">
        <f t="shared" si="9"/>
        <v>-433</v>
      </c>
      <c r="K18" s="56">
        <f>J18/E18</f>
        <v>-0.27774214239897371</v>
      </c>
    </row>
    <row r="19" spans="1:11" s="82" customFormat="1" ht="15" customHeight="1">
      <c r="A19" s="80">
        <v>6</v>
      </c>
      <c r="B19" s="47" t="s">
        <v>10</v>
      </c>
      <c r="C19" s="81">
        <v>0</v>
      </c>
      <c r="D19" s="81">
        <v>0</v>
      </c>
      <c r="E19" s="81">
        <v>0</v>
      </c>
      <c r="F19" s="263">
        <v>0</v>
      </c>
      <c r="G19" s="152">
        <v>0</v>
      </c>
      <c r="H19" s="49">
        <f t="shared" si="8"/>
        <v>0</v>
      </c>
      <c r="I19" s="50">
        <v>0</v>
      </c>
      <c r="J19" s="20">
        <f t="shared" si="9"/>
        <v>0</v>
      </c>
      <c r="K19" s="56">
        <v>0</v>
      </c>
    </row>
    <row r="20" spans="1:11" s="83" customFormat="1" ht="27.95" customHeight="1">
      <c r="A20" s="297" t="s">
        <v>162</v>
      </c>
      <c r="B20" s="299"/>
      <c r="C20" s="230">
        <f>SUM(C21:C28)</f>
        <v>30017</v>
      </c>
      <c r="D20" s="230">
        <f>SUM(D21:D28)</f>
        <v>26550</v>
      </c>
      <c r="E20" s="230">
        <f>SUM(E21:E28)</f>
        <v>24181</v>
      </c>
      <c r="F20" s="230">
        <f t="shared" ref="F20:G20" si="10">SUM(F21:F28)</f>
        <v>23896</v>
      </c>
      <c r="G20" s="230">
        <f t="shared" si="10"/>
        <v>20893</v>
      </c>
      <c r="H20" s="227">
        <f t="shared" ref="H20" si="11">G20-F20</f>
        <v>-3003</v>
      </c>
      <c r="I20" s="234">
        <f t="shared" ref="I20:I27" si="12">H20/F20</f>
        <v>-0.12566956812855709</v>
      </c>
      <c r="J20" s="227">
        <f t="shared" si="9"/>
        <v>-3288</v>
      </c>
      <c r="K20" s="229">
        <f t="shared" ref="K20:K27" si="13">J20/E20</f>
        <v>-0.13597452545386873</v>
      </c>
    </row>
    <row r="21" spans="1:11" ht="15" customHeight="1">
      <c r="A21" s="78">
        <v>1</v>
      </c>
      <c r="B21" s="45" t="s">
        <v>17</v>
      </c>
      <c r="C21" s="79">
        <v>1320</v>
      </c>
      <c r="D21" s="79">
        <v>1079</v>
      </c>
      <c r="E21" s="79">
        <v>1045</v>
      </c>
      <c r="F21" s="261">
        <v>1029</v>
      </c>
      <c r="G21" s="262">
        <v>863</v>
      </c>
      <c r="H21" s="46">
        <f t="shared" ref="H21:H28" si="14">G21-F21</f>
        <v>-166</v>
      </c>
      <c r="I21" s="50">
        <f t="shared" si="12"/>
        <v>-0.16132167152575316</v>
      </c>
      <c r="J21" s="12">
        <f t="shared" si="9"/>
        <v>-182</v>
      </c>
      <c r="K21" s="56">
        <f t="shared" si="13"/>
        <v>-0.17416267942583732</v>
      </c>
    </row>
    <row r="22" spans="1:11" ht="15" customHeight="1">
      <c r="A22" s="78">
        <v>2</v>
      </c>
      <c r="B22" s="45" t="s">
        <v>18</v>
      </c>
      <c r="C22" s="79">
        <v>3129</v>
      </c>
      <c r="D22" s="79">
        <v>2656</v>
      </c>
      <c r="E22" s="79">
        <v>2494</v>
      </c>
      <c r="F22" s="261">
        <v>2406</v>
      </c>
      <c r="G22" s="262">
        <v>2112</v>
      </c>
      <c r="H22" s="46">
        <f t="shared" si="14"/>
        <v>-294</v>
      </c>
      <c r="I22" s="50">
        <f t="shared" si="12"/>
        <v>-0.12219451371571072</v>
      </c>
      <c r="J22" s="12">
        <f t="shared" si="9"/>
        <v>-382</v>
      </c>
      <c r="K22" s="56">
        <f t="shared" si="13"/>
        <v>-0.15316760224538895</v>
      </c>
    </row>
    <row r="23" spans="1:11" ht="15" customHeight="1">
      <c r="A23" s="78">
        <v>3</v>
      </c>
      <c r="B23" s="45" t="s">
        <v>19</v>
      </c>
      <c r="C23" s="79">
        <v>1974</v>
      </c>
      <c r="D23" s="79">
        <v>1804</v>
      </c>
      <c r="E23" s="79">
        <v>1703</v>
      </c>
      <c r="F23" s="261">
        <v>1796</v>
      </c>
      <c r="G23" s="262">
        <v>1489</v>
      </c>
      <c r="H23" s="46">
        <f t="shared" si="14"/>
        <v>-307</v>
      </c>
      <c r="I23" s="50">
        <f t="shared" si="12"/>
        <v>-0.17093541202672605</v>
      </c>
      <c r="J23" s="12">
        <f t="shared" si="9"/>
        <v>-214</v>
      </c>
      <c r="K23" s="56">
        <f t="shared" si="13"/>
        <v>-0.12566059894304168</v>
      </c>
    </row>
    <row r="24" spans="1:11" ht="15" customHeight="1">
      <c r="A24" s="78">
        <v>4</v>
      </c>
      <c r="B24" s="45" t="s">
        <v>80</v>
      </c>
      <c r="C24" s="79">
        <v>4464</v>
      </c>
      <c r="D24" s="79">
        <v>4062</v>
      </c>
      <c r="E24" s="79">
        <v>3842</v>
      </c>
      <c r="F24" s="261">
        <v>3781</v>
      </c>
      <c r="G24" s="262">
        <v>3366</v>
      </c>
      <c r="H24" s="46">
        <f t="shared" si="14"/>
        <v>-415</v>
      </c>
      <c r="I24" s="50">
        <f t="shared" si="12"/>
        <v>-0.10975932293044169</v>
      </c>
      <c r="J24" s="12">
        <f t="shared" si="9"/>
        <v>-476</v>
      </c>
      <c r="K24" s="56">
        <f t="shared" si="13"/>
        <v>-0.12389380530973451</v>
      </c>
    </row>
    <row r="25" spans="1:11" ht="15" customHeight="1">
      <c r="A25" s="78">
        <v>5</v>
      </c>
      <c r="B25" s="45" t="s">
        <v>20</v>
      </c>
      <c r="C25" s="79">
        <v>12658</v>
      </c>
      <c r="D25" s="79">
        <v>11286</v>
      </c>
      <c r="E25" s="79">
        <v>10214</v>
      </c>
      <c r="F25" s="261">
        <v>9862</v>
      </c>
      <c r="G25" s="262">
        <v>8910</v>
      </c>
      <c r="H25" s="46">
        <f t="shared" si="14"/>
        <v>-952</v>
      </c>
      <c r="I25" s="50">
        <f t="shared" si="12"/>
        <v>-9.6532143581423646E-2</v>
      </c>
      <c r="J25" s="12">
        <f t="shared" si="9"/>
        <v>-1304</v>
      </c>
      <c r="K25" s="56">
        <f t="shared" si="13"/>
        <v>-0.12766790679459566</v>
      </c>
    </row>
    <row r="26" spans="1:11" ht="15" customHeight="1">
      <c r="A26" s="78">
        <v>6</v>
      </c>
      <c r="B26" s="45" t="s">
        <v>21</v>
      </c>
      <c r="C26" s="79">
        <v>4181</v>
      </c>
      <c r="D26" s="79">
        <v>3519</v>
      </c>
      <c r="E26" s="79">
        <v>3097</v>
      </c>
      <c r="F26" s="261">
        <v>3239</v>
      </c>
      <c r="G26" s="262">
        <v>2842</v>
      </c>
      <c r="H26" s="46">
        <f t="shared" si="14"/>
        <v>-397</v>
      </c>
      <c r="I26" s="50">
        <f t="shared" si="12"/>
        <v>-0.12256869404137079</v>
      </c>
      <c r="J26" s="12">
        <f t="shared" si="9"/>
        <v>-255</v>
      </c>
      <c r="K26" s="56">
        <f t="shared" si="13"/>
        <v>-8.2337746206005813E-2</v>
      </c>
    </row>
    <row r="27" spans="1:11" ht="15" customHeight="1">
      <c r="A27" s="78">
        <v>7</v>
      </c>
      <c r="B27" s="45" t="s">
        <v>22</v>
      </c>
      <c r="C27" s="79">
        <v>2291</v>
      </c>
      <c r="D27" s="79">
        <v>2144</v>
      </c>
      <c r="E27" s="79">
        <v>1786</v>
      </c>
      <c r="F27" s="261">
        <v>1783</v>
      </c>
      <c r="G27" s="262">
        <v>1311</v>
      </c>
      <c r="H27" s="46">
        <f t="shared" si="14"/>
        <v>-472</v>
      </c>
      <c r="I27" s="50">
        <f t="shared" si="12"/>
        <v>-0.26472237801458215</v>
      </c>
      <c r="J27" s="12">
        <f t="shared" si="9"/>
        <v>-475</v>
      </c>
      <c r="K27" s="56">
        <f t="shared" si="13"/>
        <v>-0.26595744680851063</v>
      </c>
    </row>
    <row r="28" spans="1:11" s="82" customFormat="1" ht="15" customHeight="1">
      <c r="A28" s="80">
        <v>8</v>
      </c>
      <c r="B28" s="47" t="s">
        <v>82</v>
      </c>
      <c r="C28" s="81">
        <v>0</v>
      </c>
      <c r="D28" s="81">
        <v>0</v>
      </c>
      <c r="E28" s="81">
        <v>0</v>
      </c>
      <c r="F28" s="263">
        <v>0</v>
      </c>
      <c r="G28" s="152">
        <v>0</v>
      </c>
      <c r="H28" s="49">
        <f t="shared" si="14"/>
        <v>0</v>
      </c>
      <c r="I28" s="50">
        <v>0</v>
      </c>
      <c r="J28" s="20">
        <f t="shared" si="9"/>
        <v>0</v>
      </c>
      <c r="K28" s="56">
        <v>0</v>
      </c>
    </row>
    <row r="29" spans="1:11" s="82" customFormat="1" ht="27.95" customHeight="1">
      <c r="A29" s="279" t="s">
        <v>126</v>
      </c>
      <c r="B29" s="280"/>
      <c r="C29" s="230">
        <f t="shared" ref="C29:H29" si="15">C30</f>
        <v>0</v>
      </c>
      <c r="D29" s="230">
        <f t="shared" si="15"/>
        <v>0</v>
      </c>
      <c r="E29" s="230">
        <f t="shared" si="15"/>
        <v>0</v>
      </c>
      <c r="F29" s="230">
        <f t="shared" si="15"/>
        <v>0</v>
      </c>
      <c r="G29" s="230">
        <f t="shared" si="15"/>
        <v>0</v>
      </c>
      <c r="H29" s="230">
        <f t="shared" si="15"/>
        <v>0</v>
      </c>
      <c r="I29" s="234">
        <v>0</v>
      </c>
      <c r="J29" s="227">
        <f t="shared" si="9"/>
        <v>0</v>
      </c>
      <c r="K29" s="229">
        <v>0</v>
      </c>
    </row>
    <row r="30" spans="1:11" s="82" customFormat="1" ht="15" customHeight="1">
      <c r="A30" s="80">
        <v>1</v>
      </c>
      <c r="B30" s="47" t="s">
        <v>127</v>
      </c>
      <c r="C30" s="39">
        <v>0</v>
      </c>
      <c r="D30" s="39">
        <v>0</v>
      </c>
      <c r="E30" s="39">
        <v>0</v>
      </c>
      <c r="F30" s="263">
        <v>0</v>
      </c>
      <c r="G30" s="152">
        <v>0</v>
      </c>
      <c r="H30" s="23">
        <v>0</v>
      </c>
      <c r="I30" s="50">
        <v>0</v>
      </c>
      <c r="J30" s="20">
        <f t="shared" si="9"/>
        <v>0</v>
      </c>
      <c r="K30" s="56">
        <v>0</v>
      </c>
    </row>
    <row r="31" spans="1:11" s="83" customFormat="1" ht="27.95" customHeight="1">
      <c r="A31" s="297" t="s">
        <v>163</v>
      </c>
      <c r="B31" s="299"/>
      <c r="C31" s="230">
        <f>SUM(C32:C37)</f>
        <v>17303</v>
      </c>
      <c r="D31" s="230">
        <f>SUM(D32:D37)</f>
        <v>14954</v>
      </c>
      <c r="E31" s="230">
        <f>SUM(E32:E37)</f>
        <v>13523</v>
      </c>
      <c r="F31" s="230">
        <f t="shared" ref="F31:G31" si="16">SUM(F32:F37)</f>
        <v>12243</v>
      </c>
      <c r="G31" s="230">
        <f t="shared" si="16"/>
        <v>10663</v>
      </c>
      <c r="H31" s="227">
        <f t="shared" ref="H31:H45" si="17">G31-F31</f>
        <v>-1580</v>
      </c>
      <c r="I31" s="234">
        <f t="shared" ref="I31:I39" si="18">H31/F31</f>
        <v>-0.12905333660050641</v>
      </c>
      <c r="J31" s="227">
        <f t="shared" ref="J31:J39" si="19">G31-E31</f>
        <v>-2860</v>
      </c>
      <c r="K31" s="229">
        <f t="shared" ref="K31:K39" si="20">J31/E31</f>
        <v>-0.21149153294387341</v>
      </c>
    </row>
    <row r="32" spans="1:11" ht="15" customHeight="1">
      <c r="A32" s="78">
        <v>1</v>
      </c>
      <c r="B32" s="45" t="s">
        <v>25</v>
      </c>
      <c r="C32" s="79">
        <v>4212</v>
      </c>
      <c r="D32" s="79">
        <v>3876</v>
      </c>
      <c r="E32" s="79">
        <v>3529</v>
      </c>
      <c r="F32" s="261">
        <v>3259</v>
      </c>
      <c r="G32" s="262">
        <v>2841</v>
      </c>
      <c r="H32" s="46">
        <f t="shared" si="17"/>
        <v>-418</v>
      </c>
      <c r="I32" s="50">
        <f t="shared" si="18"/>
        <v>-0.12826020251610923</v>
      </c>
      <c r="J32" s="12">
        <f t="shared" si="19"/>
        <v>-688</v>
      </c>
      <c r="K32" s="56">
        <f t="shared" si="20"/>
        <v>-0.19495607820912439</v>
      </c>
    </row>
    <row r="33" spans="1:11" ht="15" customHeight="1">
      <c r="A33" s="78">
        <v>2</v>
      </c>
      <c r="B33" s="45" t="s">
        <v>28</v>
      </c>
      <c r="C33" s="79">
        <v>2227</v>
      </c>
      <c r="D33" s="79">
        <v>1946</v>
      </c>
      <c r="E33" s="79">
        <v>1774</v>
      </c>
      <c r="F33" s="261">
        <v>1637</v>
      </c>
      <c r="G33" s="262">
        <v>1460</v>
      </c>
      <c r="H33" s="46">
        <f t="shared" si="17"/>
        <v>-177</v>
      </c>
      <c r="I33" s="50">
        <f t="shared" si="18"/>
        <v>-0.10812461820403177</v>
      </c>
      <c r="J33" s="12">
        <f t="shared" si="19"/>
        <v>-314</v>
      </c>
      <c r="K33" s="56">
        <f t="shared" si="20"/>
        <v>-0.17700112739571588</v>
      </c>
    </row>
    <row r="34" spans="1:11" ht="15" customHeight="1">
      <c r="A34" s="78">
        <v>3</v>
      </c>
      <c r="B34" s="45" t="s">
        <v>54</v>
      </c>
      <c r="C34" s="79">
        <v>2944</v>
      </c>
      <c r="D34" s="79">
        <v>2372</v>
      </c>
      <c r="E34" s="79">
        <v>2029</v>
      </c>
      <c r="F34" s="261">
        <v>1711</v>
      </c>
      <c r="G34" s="262">
        <v>1499</v>
      </c>
      <c r="H34" s="46">
        <f t="shared" si="17"/>
        <v>-212</v>
      </c>
      <c r="I34" s="50">
        <f t="shared" si="18"/>
        <v>-0.12390414962010521</v>
      </c>
      <c r="J34" s="12">
        <f t="shared" si="19"/>
        <v>-530</v>
      </c>
      <c r="K34" s="56">
        <f t="shared" si="20"/>
        <v>-0.26121241991128635</v>
      </c>
    </row>
    <row r="35" spans="1:11" ht="15" customHeight="1">
      <c r="A35" s="78">
        <v>4</v>
      </c>
      <c r="B35" s="45" t="s">
        <v>29</v>
      </c>
      <c r="C35" s="79">
        <v>1779</v>
      </c>
      <c r="D35" s="79">
        <v>1532</v>
      </c>
      <c r="E35" s="79">
        <v>1392</v>
      </c>
      <c r="F35" s="261">
        <v>1257</v>
      </c>
      <c r="G35" s="262">
        <v>1128</v>
      </c>
      <c r="H35" s="46">
        <f t="shared" si="17"/>
        <v>-129</v>
      </c>
      <c r="I35" s="50">
        <f t="shared" si="18"/>
        <v>-0.1026252983293556</v>
      </c>
      <c r="J35" s="12">
        <f t="shared" si="19"/>
        <v>-264</v>
      </c>
      <c r="K35" s="56">
        <f t="shared" si="20"/>
        <v>-0.18965517241379309</v>
      </c>
    </row>
    <row r="36" spans="1:11" ht="15" customHeight="1">
      <c r="A36" s="78">
        <v>5</v>
      </c>
      <c r="B36" s="45" t="s">
        <v>30</v>
      </c>
      <c r="C36" s="79">
        <v>1344</v>
      </c>
      <c r="D36" s="79">
        <v>1158</v>
      </c>
      <c r="E36" s="79">
        <v>1024</v>
      </c>
      <c r="F36" s="261">
        <v>989</v>
      </c>
      <c r="G36" s="262">
        <v>854</v>
      </c>
      <c r="H36" s="46">
        <f t="shared" si="17"/>
        <v>-135</v>
      </c>
      <c r="I36" s="50">
        <f t="shared" si="18"/>
        <v>-0.1365015166835187</v>
      </c>
      <c r="J36" s="12">
        <f t="shared" si="19"/>
        <v>-170</v>
      </c>
      <c r="K36" s="56">
        <f t="shared" si="20"/>
        <v>-0.166015625</v>
      </c>
    </row>
    <row r="37" spans="1:11" ht="15" customHeight="1">
      <c r="A37" s="78">
        <v>6</v>
      </c>
      <c r="B37" s="45" t="s">
        <v>37</v>
      </c>
      <c r="C37" s="79">
        <v>4797</v>
      </c>
      <c r="D37" s="79">
        <v>4070</v>
      </c>
      <c r="E37" s="79">
        <v>3775</v>
      </c>
      <c r="F37" s="261">
        <v>3390</v>
      </c>
      <c r="G37" s="262">
        <v>2881</v>
      </c>
      <c r="H37" s="46">
        <f t="shared" si="17"/>
        <v>-509</v>
      </c>
      <c r="I37" s="50">
        <f t="shared" si="18"/>
        <v>-0.15014749262536872</v>
      </c>
      <c r="J37" s="12">
        <f t="shared" si="19"/>
        <v>-894</v>
      </c>
      <c r="K37" s="56">
        <f t="shared" si="20"/>
        <v>-0.23682119205298013</v>
      </c>
    </row>
    <row r="38" spans="1:11" s="83" customFormat="1" ht="27.95" customHeight="1">
      <c r="A38" s="297" t="s">
        <v>164</v>
      </c>
      <c r="B38" s="299"/>
      <c r="C38" s="230">
        <f>SUM(C39:C45)</f>
        <v>13375</v>
      </c>
      <c r="D38" s="230">
        <f>SUM(D39:D45)</f>
        <v>11805</v>
      </c>
      <c r="E38" s="230">
        <f>SUM(E39:E45)</f>
        <v>10356</v>
      </c>
      <c r="F38" s="230">
        <f t="shared" ref="F38:G38" si="21">SUM(F39:F45)</f>
        <v>9446</v>
      </c>
      <c r="G38" s="230">
        <f t="shared" si="21"/>
        <v>8311</v>
      </c>
      <c r="H38" s="227">
        <f t="shared" si="17"/>
        <v>-1135</v>
      </c>
      <c r="I38" s="234">
        <f t="shared" si="18"/>
        <v>-0.12015668007622274</v>
      </c>
      <c r="J38" s="227">
        <f t="shared" si="19"/>
        <v>-2045</v>
      </c>
      <c r="K38" s="229">
        <f t="shared" si="20"/>
        <v>-0.19747006566241793</v>
      </c>
    </row>
    <row r="39" spans="1:11" ht="15" customHeight="1">
      <c r="A39" s="78">
        <v>1</v>
      </c>
      <c r="B39" s="45" t="s">
        <v>26</v>
      </c>
      <c r="C39" s="79">
        <v>1032</v>
      </c>
      <c r="D39" s="79">
        <v>917</v>
      </c>
      <c r="E39" s="79">
        <v>838</v>
      </c>
      <c r="F39" s="261">
        <v>665</v>
      </c>
      <c r="G39" s="262">
        <v>587</v>
      </c>
      <c r="H39" s="46">
        <f t="shared" si="17"/>
        <v>-78</v>
      </c>
      <c r="I39" s="50">
        <f t="shared" si="18"/>
        <v>-0.11729323308270677</v>
      </c>
      <c r="J39" s="12">
        <f t="shared" si="19"/>
        <v>-251</v>
      </c>
      <c r="K39" s="56">
        <f t="shared" si="20"/>
        <v>-0.29952267303102625</v>
      </c>
    </row>
    <row r="40" spans="1:11" ht="15" customHeight="1">
      <c r="A40" s="78">
        <v>2</v>
      </c>
      <c r="B40" s="45" t="s">
        <v>27</v>
      </c>
      <c r="C40" s="79">
        <v>1828</v>
      </c>
      <c r="D40" s="79">
        <v>1404</v>
      </c>
      <c r="E40" s="79">
        <v>1181</v>
      </c>
      <c r="F40" s="261">
        <v>892</v>
      </c>
      <c r="G40" s="262">
        <v>676</v>
      </c>
      <c r="H40" s="46">
        <f t="shared" si="17"/>
        <v>-216</v>
      </c>
      <c r="I40" s="50">
        <f t="shared" ref="I40:I45" si="22">H40/F40</f>
        <v>-0.24215246636771301</v>
      </c>
      <c r="J40" s="12">
        <f t="shared" ref="J40:J45" si="23">G40-E40</f>
        <v>-505</v>
      </c>
      <c r="K40" s="56">
        <f t="shared" ref="K40:K45" si="24">J40/E40</f>
        <v>-0.42760372565622357</v>
      </c>
    </row>
    <row r="41" spans="1:11" ht="15" customHeight="1">
      <c r="A41" s="78">
        <v>3</v>
      </c>
      <c r="B41" s="45" t="s">
        <v>31</v>
      </c>
      <c r="C41" s="79">
        <v>3095</v>
      </c>
      <c r="D41" s="79">
        <v>2827</v>
      </c>
      <c r="E41" s="79">
        <v>2612</v>
      </c>
      <c r="F41" s="261">
        <v>2452</v>
      </c>
      <c r="G41" s="262">
        <v>2190</v>
      </c>
      <c r="H41" s="46">
        <f t="shared" si="17"/>
        <v>-262</v>
      </c>
      <c r="I41" s="50">
        <f t="shared" si="22"/>
        <v>-0.1068515497553018</v>
      </c>
      <c r="J41" s="12">
        <f t="shared" si="23"/>
        <v>-422</v>
      </c>
      <c r="K41" s="56">
        <f t="shared" si="24"/>
        <v>-0.16156202143950996</v>
      </c>
    </row>
    <row r="42" spans="1:11" ht="15" customHeight="1">
      <c r="A42" s="78">
        <v>4</v>
      </c>
      <c r="B42" s="45" t="s">
        <v>32</v>
      </c>
      <c r="C42" s="79">
        <v>1812</v>
      </c>
      <c r="D42" s="79">
        <v>1574</v>
      </c>
      <c r="E42" s="79">
        <v>1478</v>
      </c>
      <c r="F42" s="261">
        <v>1313</v>
      </c>
      <c r="G42" s="262">
        <v>1186</v>
      </c>
      <c r="H42" s="46">
        <f t="shared" si="17"/>
        <v>-127</v>
      </c>
      <c r="I42" s="50">
        <f t="shared" si="22"/>
        <v>-9.6725057121096719E-2</v>
      </c>
      <c r="J42" s="12">
        <f t="shared" si="23"/>
        <v>-292</v>
      </c>
      <c r="K42" s="56">
        <f t="shared" si="24"/>
        <v>-0.19756427604871449</v>
      </c>
    </row>
    <row r="43" spans="1:11" ht="15" customHeight="1">
      <c r="A43" s="78">
        <v>5</v>
      </c>
      <c r="B43" s="45" t="s">
        <v>34</v>
      </c>
      <c r="C43" s="79">
        <v>2001</v>
      </c>
      <c r="D43" s="79">
        <v>1758</v>
      </c>
      <c r="E43" s="79">
        <v>1539</v>
      </c>
      <c r="F43" s="261">
        <v>1522</v>
      </c>
      <c r="G43" s="262">
        <v>1326</v>
      </c>
      <c r="H43" s="46">
        <f t="shared" si="17"/>
        <v>-196</v>
      </c>
      <c r="I43" s="50">
        <f t="shared" si="22"/>
        <v>-0.1287779237844941</v>
      </c>
      <c r="J43" s="12">
        <f t="shared" si="23"/>
        <v>-213</v>
      </c>
      <c r="K43" s="56">
        <f t="shared" si="24"/>
        <v>-0.13840155945419103</v>
      </c>
    </row>
    <row r="44" spans="1:11" ht="15" customHeight="1">
      <c r="A44" s="78">
        <v>6</v>
      </c>
      <c r="B44" s="45" t="s">
        <v>51</v>
      </c>
      <c r="C44" s="79">
        <v>2009</v>
      </c>
      <c r="D44" s="79">
        <v>1852</v>
      </c>
      <c r="E44" s="79">
        <v>1307</v>
      </c>
      <c r="F44" s="261">
        <v>1209</v>
      </c>
      <c r="G44" s="262">
        <v>1095</v>
      </c>
      <c r="H44" s="46">
        <f t="shared" si="17"/>
        <v>-114</v>
      </c>
      <c r="I44" s="50">
        <f t="shared" si="22"/>
        <v>-9.4292803970223327E-2</v>
      </c>
      <c r="J44" s="12">
        <f t="shared" si="23"/>
        <v>-212</v>
      </c>
      <c r="K44" s="56">
        <f t="shared" si="24"/>
        <v>-0.16220351951032899</v>
      </c>
    </row>
    <row r="45" spans="1:11" ht="15" customHeight="1">
      <c r="A45" s="78">
        <v>7</v>
      </c>
      <c r="B45" s="45" t="s">
        <v>39</v>
      </c>
      <c r="C45" s="79">
        <v>1598</v>
      </c>
      <c r="D45" s="79">
        <v>1473</v>
      </c>
      <c r="E45" s="79">
        <v>1401</v>
      </c>
      <c r="F45" s="261">
        <v>1393</v>
      </c>
      <c r="G45" s="262">
        <v>1251</v>
      </c>
      <c r="H45" s="46">
        <f t="shared" si="17"/>
        <v>-142</v>
      </c>
      <c r="I45" s="50">
        <f t="shared" si="22"/>
        <v>-0.10193826274228285</v>
      </c>
      <c r="J45" s="12">
        <f t="shared" si="23"/>
        <v>-150</v>
      </c>
      <c r="K45" s="56">
        <f t="shared" si="24"/>
        <v>-0.10706638115631692</v>
      </c>
    </row>
    <row r="46" spans="1:11" s="83" customFormat="1" ht="27.95" customHeight="1">
      <c r="A46" s="297" t="s">
        <v>165</v>
      </c>
      <c r="B46" s="299"/>
      <c r="C46" s="230">
        <f t="shared" ref="C46:D46" si="25">SUM(C47:C50)</f>
        <v>11946</v>
      </c>
      <c r="D46" s="230">
        <f t="shared" si="25"/>
        <v>10438</v>
      </c>
      <c r="E46" s="230">
        <f t="shared" ref="E46:G46" si="26">SUM(E47:E50)</f>
        <v>9791</v>
      </c>
      <c r="F46" s="230">
        <f t="shared" si="26"/>
        <v>9718</v>
      </c>
      <c r="G46" s="230">
        <f t="shared" si="26"/>
        <v>8346</v>
      </c>
      <c r="H46" s="227">
        <f>G46-F46</f>
        <v>-1372</v>
      </c>
      <c r="I46" s="234">
        <f>H46/F46</f>
        <v>-0.14118131302737189</v>
      </c>
      <c r="J46" s="227">
        <f>G46-E46</f>
        <v>-1445</v>
      </c>
      <c r="K46" s="229">
        <f>J46/E46</f>
        <v>-0.14758451639260545</v>
      </c>
    </row>
    <row r="47" spans="1:11" ht="15" customHeight="1">
      <c r="A47" s="78">
        <v>1</v>
      </c>
      <c r="B47" s="45" t="s">
        <v>13</v>
      </c>
      <c r="C47" s="79">
        <v>2334</v>
      </c>
      <c r="D47" s="79">
        <v>2008</v>
      </c>
      <c r="E47" s="79">
        <v>1947</v>
      </c>
      <c r="F47" s="261">
        <v>2005</v>
      </c>
      <c r="G47" s="262">
        <v>1715</v>
      </c>
      <c r="H47" s="46">
        <f t="shared" si="5"/>
        <v>-290</v>
      </c>
      <c r="I47" s="50">
        <f t="shared" ref="I47:I49" si="27">H47/F47</f>
        <v>-0.14463840399002495</v>
      </c>
      <c r="J47" s="12">
        <f t="shared" ref="J47:J49" si="28">G47-E47</f>
        <v>-232</v>
      </c>
      <c r="K47" s="56">
        <f t="shared" ref="K47:K49" si="29">J47/E47</f>
        <v>-0.11915767847971238</v>
      </c>
    </row>
    <row r="48" spans="1:11" ht="15" customHeight="1">
      <c r="A48" s="78">
        <v>2</v>
      </c>
      <c r="B48" s="45" t="s">
        <v>14</v>
      </c>
      <c r="C48" s="79">
        <v>6900</v>
      </c>
      <c r="D48" s="79">
        <v>5886</v>
      </c>
      <c r="E48" s="79">
        <v>5377</v>
      </c>
      <c r="F48" s="261">
        <v>5197</v>
      </c>
      <c r="G48" s="262">
        <v>4476</v>
      </c>
      <c r="H48" s="46">
        <f t="shared" si="5"/>
        <v>-721</v>
      </c>
      <c r="I48" s="50">
        <f t="shared" si="27"/>
        <v>-0.13873388493361555</v>
      </c>
      <c r="J48" s="12">
        <f t="shared" si="28"/>
        <v>-901</v>
      </c>
      <c r="K48" s="56">
        <f t="shared" si="29"/>
        <v>-0.16756555700204576</v>
      </c>
    </row>
    <row r="49" spans="1:11" ht="15" customHeight="1">
      <c r="A49" s="78">
        <v>3</v>
      </c>
      <c r="B49" s="45" t="s">
        <v>16</v>
      </c>
      <c r="C49" s="79">
        <v>2712</v>
      </c>
      <c r="D49" s="79">
        <v>2544</v>
      </c>
      <c r="E49" s="79">
        <v>2467</v>
      </c>
      <c r="F49" s="261">
        <v>2516</v>
      </c>
      <c r="G49" s="262">
        <v>2155</v>
      </c>
      <c r="H49" s="46">
        <f t="shared" si="5"/>
        <v>-361</v>
      </c>
      <c r="I49" s="50">
        <f t="shared" si="27"/>
        <v>-0.14348171701112877</v>
      </c>
      <c r="J49" s="12">
        <f t="shared" si="28"/>
        <v>-312</v>
      </c>
      <c r="K49" s="56">
        <f t="shared" si="29"/>
        <v>-0.12646939602756385</v>
      </c>
    </row>
    <row r="50" spans="1:11" s="82" customFormat="1" ht="15" customHeight="1">
      <c r="A50" s="80">
        <v>4</v>
      </c>
      <c r="B50" s="47" t="s">
        <v>15</v>
      </c>
      <c r="C50" s="81">
        <v>0</v>
      </c>
      <c r="D50" s="81">
        <v>0</v>
      </c>
      <c r="E50" s="81">
        <v>0</v>
      </c>
      <c r="F50" s="263">
        <v>0</v>
      </c>
      <c r="G50" s="152">
        <v>0</v>
      </c>
      <c r="H50" s="49">
        <f t="shared" si="5"/>
        <v>0</v>
      </c>
      <c r="I50" s="50">
        <v>0</v>
      </c>
      <c r="J50" s="20">
        <f>G50-E50</f>
        <v>0</v>
      </c>
      <c r="K50" s="56">
        <v>0</v>
      </c>
    </row>
    <row r="51" spans="1:11" s="83" customFormat="1" ht="27.95" customHeight="1">
      <c r="A51" s="297" t="s">
        <v>166</v>
      </c>
      <c r="B51" s="299"/>
      <c r="C51" s="230">
        <f>SUM(C52:C56)</f>
        <v>8388</v>
      </c>
      <c r="D51" s="230">
        <f>SUM(D52:D56)</f>
        <v>7106</v>
      </c>
      <c r="E51" s="230">
        <f>SUM(E52:E56)</f>
        <v>6125</v>
      </c>
      <c r="F51" s="230">
        <f t="shared" ref="F51:G51" si="30">SUM(F52:F56)</f>
        <v>5987</v>
      </c>
      <c r="G51" s="230">
        <f t="shared" si="30"/>
        <v>5159</v>
      </c>
      <c r="H51" s="227">
        <f>G51-F51</f>
        <v>-828</v>
      </c>
      <c r="I51" s="234">
        <f>H51/F51</f>
        <v>-0.13829964924002006</v>
      </c>
      <c r="J51" s="227">
        <f>G51-E51</f>
        <v>-966</v>
      </c>
      <c r="K51" s="229">
        <f>J51/E51</f>
        <v>-0.15771428571428572</v>
      </c>
    </row>
    <row r="52" spans="1:11" ht="15" customHeight="1">
      <c r="A52" s="78">
        <v>1</v>
      </c>
      <c r="B52" s="45" t="s">
        <v>85</v>
      </c>
      <c r="C52" s="79">
        <v>1150</v>
      </c>
      <c r="D52" s="79">
        <v>1071</v>
      </c>
      <c r="E52" s="79">
        <v>969</v>
      </c>
      <c r="F52" s="261">
        <v>967</v>
      </c>
      <c r="G52" s="262">
        <v>742</v>
      </c>
      <c r="H52" s="46">
        <f t="shared" si="5"/>
        <v>-225</v>
      </c>
      <c r="I52" s="50">
        <f>H52/F52</f>
        <v>-0.23267838676318511</v>
      </c>
      <c r="J52" s="12">
        <f>G52-E52</f>
        <v>-227</v>
      </c>
      <c r="K52" s="56">
        <f>J52/E52</f>
        <v>-0.23426212590299278</v>
      </c>
    </row>
    <row r="53" spans="1:11" ht="15" customHeight="1">
      <c r="A53" s="78">
        <v>2</v>
      </c>
      <c r="B53" s="45" t="s">
        <v>23</v>
      </c>
      <c r="C53" s="79">
        <v>3293</v>
      </c>
      <c r="D53" s="79">
        <v>2578</v>
      </c>
      <c r="E53" s="79">
        <v>2296</v>
      </c>
      <c r="F53" s="261">
        <v>2246</v>
      </c>
      <c r="G53" s="262">
        <v>2062</v>
      </c>
      <c r="H53" s="46">
        <f t="shared" si="5"/>
        <v>-184</v>
      </c>
      <c r="I53" s="50">
        <f t="shared" ref="I53:I55" si="31">H53/F53</f>
        <v>-8.1923419412288506E-2</v>
      </c>
      <c r="J53" s="12">
        <f t="shared" ref="J53:J55" si="32">G53-E53</f>
        <v>-234</v>
      </c>
      <c r="K53" s="56">
        <f t="shared" ref="K53:K55" si="33">J53/E53</f>
        <v>-0.1019163763066202</v>
      </c>
    </row>
    <row r="54" spans="1:11" ht="15" customHeight="1">
      <c r="A54" s="78">
        <v>3</v>
      </c>
      <c r="B54" s="45" t="s">
        <v>24</v>
      </c>
      <c r="C54" s="79">
        <v>1376</v>
      </c>
      <c r="D54" s="79">
        <v>1247</v>
      </c>
      <c r="E54" s="79">
        <v>1025</v>
      </c>
      <c r="F54" s="261">
        <v>1023</v>
      </c>
      <c r="G54" s="262">
        <v>780</v>
      </c>
      <c r="H54" s="46">
        <f t="shared" si="5"/>
        <v>-243</v>
      </c>
      <c r="I54" s="50">
        <f t="shared" si="31"/>
        <v>-0.23753665689149561</v>
      </c>
      <c r="J54" s="13">
        <f t="shared" si="32"/>
        <v>-245</v>
      </c>
      <c r="K54" s="57">
        <f t="shared" si="33"/>
        <v>-0.23902439024390243</v>
      </c>
    </row>
    <row r="55" spans="1:11" ht="15" customHeight="1">
      <c r="A55" s="78">
        <v>4</v>
      </c>
      <c r="B55" s="45" t="s">
        <v>36</v>
      </c>
      <c r="C55" s="79">
        <v>2569</v>
      </c>
      <c r="D55" s="79">
        <v>2210</v>
      </c>
      <c r="E55" s="79">
        <v>1835</v>
      </c>
      <c r="F55" s="261">
        <v>1751</v>
      </c>
      <c r="G55" s="262">
        <v>1575</v>
      </c>
      <c r="H55" s="46">
        <f t="shared" si="5"/>
        <v>-176</v>
      </c>
      <c r="I55" s="50">
        <f t="shared" si="31"/>
        <v>-0.10051399200456881</v>
      </c>
      <c r="J55" s="12">
        <f t="shared" si="32"/>
        <v>-260</v>
      </c>
      <c r="K55" s="56">
        <f t="shared" si="33"/>
        <v>-0.14168937329700274</v>
      </c>
    </row>
    <row r="56" spans="1:11" s="82" customFormat="1" ht="15" customHeight="1" thickBot="1">
      <c r="A56" s="84">
        <v>5</v>
      </c>
      <c r="B56" s="85" t="s">
        <v>87</v>
      </c>
      <c r="C56" s="86">
        <v>0</v>
      </c>
      <c r="D56" s="86">
        <v>0</v>
      </c>
      <c r="E56" s="86">
        <v>0</v>
      </c>
      <c r="F56" s="264">
        <v>0</v>
      </c>
      <c r="G56" s="172">
        <v>0</v>
      </c>
      <c r="H56" s="87">
        <f t="shared" si="5"/>
        <v>0</v>
      </c>
      <c r="I56" s="88">
        <v>0</v>
      </c>
      <c r="J56" s="29">
        <f t="shared" ref="J56" si="34">G56-E56</f>
        <v>0</v>
      </c>
      <c r="K56" s="72">
        <v>0</v>
      </c>
    </row>
    <row r="57" spans="1:11" ht="13.5" thickTop="1"/>
    <row r="87" spans="7:10">
      <c r="G87" s="89"/>
      <c r="H87" s="90"/>
      <c r="I87" s="90"/>
      <c r="J87" s="90"/>
    </row>
  </sheetData>
  <mergeCells count="20">
    <mergeCell ref="G3:G4"/>
    <mergeCell ref="H3:K3"/>
    <mergeCell ref="A1:K1"/>
    <mergeCell ref="A5:B5"/>
    <mergeCell ref="A2:J2"/>
    <mergeCell ref="A3:A4"/>
    <mergeCell ref="B3:B4"/>
    <mergeCell ref="E3:E4"/>
    <mergeCell ref="D3:D4"/>
    <mergeCell ref="C3:C4"/>
    <mergeCell ref="F3:F4"/>
    <mergeCell ref="A20:B20"/>
    <mergeCell ref="A31:B31"/>
    <mergeCell ref="A6:B6"/>
    <mergeCell ref="A7:B7"/>
    <mergeCell ref="A51:B51"/>
    <mergeCell ref="A29:B29"/>
    <mergeCell ref="A13:B13"/>
    <mergeCell ref="A46:B46"/>
    <mergeCell ref="A38:B38"/>
  </mergeCells>
  <phoneticPr fontId="5" type="noConversion"/>
  <printOptions horizontalCentered="1" verticalCentered="1"/>
  <pageMargins left="0.78740157480314965" right="0.39370078740157483" top="0.59055118110236227" bottom="0.59055118110236227" header="0" footer="0"/>
  <pageSetup paperSize="9" scale="68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M114"/>
  <sheetViews>
    <sheetView zoomScale="90" zoomScaleNormal="90" zoomScaleSheetLayoutView="100" workbookViewId="0">
      <selection activeCell="I5" sqref="I5:J5"/>
    </sheetView>
  </sheetViews>
  <sheetFormatPr defaultRowHeight="12.75"/>
  <cols>
    <col min="1" max="1" width="3.140625" style="1" customWidth="1"/>
    <col min="2" max="2" width="20.7109375" style="1" customWidth="1"/>
    <col min="3" max="3" width="10.42578125" style="1" customWidth="1"/>
    <col min="4" max="4" width="10" style="1" customWidth="1"/>
    <col min="5" max="5" width="8.7109375" style="1" customWidth="1"/>
    <col min="6" max="6" width="10.7109375" style="1" customWidth="1"/>
    <col min="7" max="8" width="10" style="1" customWidth="1"/>
    <col min="9" max="9" width="10.42578125" style="1" customWidth="1"/>
    <col min="10" max="10" width="10" style="1" customWidth="1"/>
    <col min="11" max="11" width="11.140625" style="1" customWidth="1"/>
    <col min="12" max="16384" width="9.140625" style="1"/>
  </cols>
  <sheetData>
    <row r="1" spans="1:13" ht="15.75" customHeight="1">
      <c r="A1" s="285" t="s">
        <v>133</v>
      </c>
      <c r="B1" s="285"/>
      <c r="C1" s="285"/>
      <c r="D1" s="285"/>
      <c r="E1" s="285"/>
      <c r="F1" s="285"/>
      <c r="G1" s="285"/>
      <c r="H1" s="285"/>
      <c r="I1" s="343"/>
      <c r="J1" s="343"/>
      <c r="K1" s="343"/>
    </row>
    <row r="2" spans="1:13" ht="30" customHeight="1" thickBot="1">
      <c r="A2" s="314" t="s">
        <v>178</v>
      </c>
      <c r="B2" s="315"/>
      <c r="C2" s="315"/>
      <c r="D2" s="315"/>
      <c r="E2" s="315"/>
      <c r="F2" s="315"/>
      <c r="G2" s="315"/>
      <c r="H2" s="315"/>
      <c r="I2" s="343"/>
      <c r="J2" s="343"/>
      <c r="K2" s="343"/>
    </row>
    <row r="3" spans="1:13" ht="14.25" customHeight="1" thickTop="1">
      <c r="A3" s="288" t="s">
        <v>61</v>
      </c>
      <c r="B3" s="290" t="s">
        <v>62</v>
      </c>
      <c r="C3" s="290" t="s">
        <v>185</v>
      </c>
      <c r="D3" s="344"/>
      <c r="E3" s="345" t="s">
        <v>52</v>
      </c>
      <c r="F3" s="290" t="s">
        <v>244</v>
      </c>
      <c r="G3" s="344"/>
      <c r="H3" s="345" t="s">
        <v>52</v>
      </c>
      <c r="I3" s="290" t="s">
        <v>243</v>
      </c>
      <c r="J3" s="344"/>
      <c r="K3" s="347" t="s">
        <v>52</v>
      </c>
    </row>
    <row r="4" spans="1:13" ht="69" customHeight="1">
      <c r="A4" s="289"/>
      <c r="B4" s="291"/>
      <c r="C4" s="67" t="s">
        <v>48</v>
      </c>
      <c r="D4" s="68" t="s">
        <v>53</v>
      </c>
      <c r="E4" s="354"/>
      <c r="F4" s="67" t="s">
        <v>48</v>
      </c>
      <c r="G4" s="68" t="s">
        <v>53</v>
      </c>
      <c r="H4" s="346"/>
      <c r="I4" s="67" t="s">
        <v>48</v>
      </c>
      <c r="J4" s="68" t="s">
        <v>53</v>
      </c>
      <c r="K4" s="355"/>
    </row>
    <row r="5" spans="1:13" s="8" customFormat="1" ht="20.25" customHeight="1">
      <c r="A5" s="281" t="s">
        <v>110</v>
      </c>
      <c r="B5" s="282"/>
      <c r="C5" s="135">
        <v>1392460</v>
      </c>
      <c r="D5" s="135">
        <v>612426</v>
      </c>
      <c r="E5" s="5">
        <f>D5/C5</f>
        <v>0.43981586544676327</v>
      </c>
      <c r="F5" s="268">
        <v>1335155</v>
      </c>
      <c r="G5" s="135">
        <v>603592</v>
      </c>
      <c r="H5" s="5">
        <f t="shared" ref="H5:H13" si="0">G5/F5</f>
        <v>0.45207635068587543</v>
      </c>
      <c r="I5" s="135">
        <v>1151647</v>
      </c>
      <c r="J5" s="135">
        <v>508298</v>
      </c>
      <c r="K5" s="6">
        <f t="shared" ref="K5:K13" si="1">J5/I5</f>
        <v>0.44136614778660477</v>
      </c>
      <c r="L5" s="7"/>
      <c r="M5" s="7"/>
    </row>
    <row r="6" spans="1:13" s="9" customFormat="1" ht="27.95" customHeight="1">
      <c r="A6" s="283" t="s">
        <v>63</v>
      </c>
      <c r="B6" s="284"/>
      <c r="C6" s="237">
        <f t="shared" ref="C6:D6" si="2">C7+C13+C20+C29+C31+C38+C46+C51</f>
        <v>202025</v>
      </c>
      <c r="D6" s="237">
        <f t="shared" si="2"/>
        <v>88160</v>
      </c>
      <c r="E6" s="250">
        <f>D6/C6</f>
        <v>0.43638163593614654</v>
      </c>
      <c r="F6" s="237">
        <f t="shared" ref="F6:G6" si="3">F7+F13+F20+F29+F31+F38+F46+F51</f>
        <v>188910</v>
      </c>
      <c r="G6" s="237">
        <f t="shared" si="3"/>
        <v>84361</v>
      </c>
      <c r="H6" s="238">
        <f t="shared" si="0"/>
        <v>0.44656714837753425</v>
      </c>
      <c r="I6" s="237">
        <f t="shared" ref="I6:J6" si="4">I7+I13+I20+I29+I31+I38+I46+I51</f>
        <v>168342</v>
      </c>
      <c r="J6" s="237">
        <f t="shared" si="4"/>
        <v>73508</v>
      </c>
      <c r="K6" s="249">
        <f t="shared" si="1"/>
        <v>0.43665870668044815</v>
      </c>
    </row>
    <row r="7" spans="1:13" ht="25.5" customHeight="1">
      <c r="A7" s="279" t="s">
        <v>167</v>
      </c>
      <c r="B7" s="335"/>
      <c r="C7" s="230">
        <f>SUM(C8:C12)</f>
        <v>19936</v>
      </c>
      <c r="D7" s="230">
        <f>SUM(D8:D12)</f>
        <v>11775</v>
      </c>
      <c r="E7" s="228">
        <f t="shared" ref="E7" si="5">D7/C7</f>
        <v>0.5906400481540931</v>
      </c>
      <c r="F7" s="230">
        <f>SUM(F8:F12)</f>
        <v>18281</v>
      </c>
      <c r="G7" s="230">
        <f>SUM(G8:G12)</f>
        <v>10880</v>
      </c>
      <c r="H7" s="225">
        <f t="shared" si="0"/>
        <v>0.59515343799573328</v>
      </c>
      <c r="I7" s="230">
        <f>SUM(I8:I12)</f>
        <v>16125</v>
      </c>
      <c r="J7" s="230">
        <f>SUM(J8:J12)</f>
        <v>9391</v>
      </c>
      <c r="K7" s="229">
        <f t="shared" si="1"/>
        <v>0.58238759689922481</v>
      </c>
    </row>
    <row r="8" spans="1:13" ht="15" customHeight="1">
      <c r="A8" s="10">
        <v>1</v>
      </c>
      <c r="B8" s="37" t="s">
        <v>5</v>
      </c>
      <c r="C8" s="38">
        <v>4804</v>
      </c>
      <c r="D8" s="38">
        <v>2243</v>
      </c>
      <c r="E8" s="70">
        <f>D8/C8</f>
        <v>0.46690258118234806</v>
      </c>
      <c r="F8" s="12">
        <v>4494</v>
      </c>
      <c r="G8" s="261">
        <v>2121</v>
      </c>
      <c r="H8" s="40">
        <f t="shared" si="0"/>
        <v>0.4719626168224299</v>
      </c>
      <c r="I8" s="12">
        <v>3733</v>
      </c>
      <c r="J8" s="262">
        <v>1698</v>
      </c>
      <c r="K8" s="56">
        <f t="shared" si="1"/>
        <v>0.45486204125368335</v>
      </c>
    </row>
    <row r="9" spans="1:13" ht="15" customHeight="1">
      <c r="A9" s="10">
        <v>2</v>
      </c>
      <c r="B9" s="37" t="s">
        <v>6</v>
      </c>
      <c r="C9" s="38">
        <v>3200</v>
      </c>
      <c r="D9" s="38">
        <v>1799</v>
      </c>
      <c r="E9" s="70">
        <f>D9/C9</f>
        <v>0.56218749999999995</v>
      </c>
      <c r="F9" s="12">
        <v>2753</v>
      </c>
      <c r="G9" s="261">
        <v>1587</v>
      </c>
      <c r="H9" s="40">
        <f t="shared" si="0"/>
        <v>0.57646204140937163</v>
      </c>
      <c r="I9" s="12">
        <v>2444</v>
      </c>
      <c r="J9" s="262">
        <v>1390</v>
      </c>
      <c r="K9" s="56">
        <f t="shared" si="1"/>
        <v>0.56873977086743044</v>
      </c>
    </row>
    <row r="10" spans="1:13" ht="15" customHeight="1">
      <c r="A10" s="10">
        <v>3</v>
      </c>
      <c r="B10" s="37" t="s">
        <v>7</v>
      </c>
      <c r="C10" s="38">
        <v>4877</v>
      </c>
      <c r="D10" s="38">
        <v>3247</v>
      </c>
      <c r="E10" s="70">
        <f>D10/C10</f>
        <v>0.66577814230059462</v>
      </c>
      <c r="F10" s="12">
        <v>4377</v>
      </c>
      <c r="G10" s="261">
        <v>2953</v>
      </c>
      <c r="H10" s="40">
        <f t="shared" si="0"/>
        <v>0.67466301119488237</v>
      </c>
      <c r="I10" s="12">
        <v>3768</v>
      </c>
      <c r="J10" s="262">
        <v>2494</v>
      </c>
      <c r="K10" s="56">
        <f t="shared" si="1"/>
        <v>0.66188959660297242</v>
      </c>
    </row>
    <row r="11" spans="1:13" ht="15" customHeight="1">
      <c r="A11" s="10">
        <v>4</v>
      </c>
      <c r="B11" s="11" t="s">
        <v>98</v>
      </c>
      <c r="C11" s="38">
        <v>4024</v>
      </c>
      <c r="D11" s="38">
        <v>2333</v>
      </c>
      <c r="E11" s="70">
        <f>D11/C11</f>
        <v>0.57977137176938365</v>
      </c>
      <c r="F11" s="12">
        <v>3759</v>
      </c>
      <c r="G11" s="261">
        <v>2160</v>
      </c>
      <c r="H11" s="40">
        <f t="shared" si="0"/>
        <v>0.57462090981644054</v>
      </c>
      <c r="I11" s="12">
        <v>3663</v>
      </c>
      <c r="J11" s="262">
        <v>2038</v>
      </c>
      <c r="K11" s="56">
        <f t="shared" si="1"/>
        <v>0.55637455637455635</v>
      </c>
    </row>
    <row r="12" spans="1:13" ht="15" customHeight="1">
      <c r="A12" s="10">
        <v>5</v>
      </c>
      <c r="B12" s="37" t="s">
        <v>49</v>
      </c>
      <c r="C12" s="38">
        <v>3031</v>
      </c>
      <c r="D12" s="38">
        <v>2153</v>
      </c>
      <c r="E12" s="70">
        <f>D12/C12</f>
        <v>0.7103266248762784</v>
      </c>
      <c r="F12" s="12">
        <v>2898</v>
      </c>
      <c r="G12" s="261">
        <v>2059</v>
      </c>
      <c r="H12" s="40">
        <f t="shared" si="0"/>
        <v>0.71048999309868877</v>
      </c>
      <c r="I12" s="12">
        <v>2517</v>
      </c>
      <c r="J12" s="262">
        <v>1771</v>
      </c>
      <c r="K12" s="56">
        <f t="shared" si="1"/>
        <v>0.70361541517679782</v>
      </c>
    </row>
    <row r="13" spans="1:13" ht="27" customHeight="1">
      <c r="A13" s="279" t="s">
        <v>161</v>
      </c>
      <c r="B13" s="335"/>
      <c r="C13" s="227">
        <f>SUM(C14:C19)</f>
        <v>19964</v>
      </c>
      <c r="D13" s="227">
        <f>SUM(D14:D19)</f>
        <v>12409</v>
      </c>
      <c r="E13" s="228">
        <f t="shared" ref="E13" si="6">D13/C13</f>
        <v>0.6215688238829894</v>
      </c>
      <c r="F13" s="230">
        <f t="shared" ref="F13:G13" si="7">SUM(F14:F19)</f>
        <v>19583</v>
      </c>
      <c r="G13" s="227">
        <f t="shared" si="7"/>
        <v>12191</v>
      </c>
      <c r="H13" s="225">
        <f t="shared" si="0"/>
        <v>0.62252974518715209</v>
      </c>
      <c r="I13" s="230">
        <f t="shared" ref="I13:J13" si="8">SUM(I14:I19)</f>
        <v>17394</v>
      </c>
      <c r="J13" s="227">
        <f t="shared" si="8"/>
        <v>10745</v>
      </c>
      <c r="K13" s="229">
        <f t="shared" si="1"/>
        <v>0.61774175002874554</v>
      </c>
    </row>
    <row r="14" spans="1:13" ht="15" customHeight="1">
      <c r="A14" s="10">
        <v>1</v>
      </c>
      <c r="B14" s="11" t="s">
        <v>8</v>
      </c>
      <c r="C14" s="38">
        <v>3625</v>
      </c>
      <c r="D14" s="38">
        <v>2595</v>
      </c>
      <c r="E14" s="70">
        <f t="shared" ref="E14:E30" si="9">D14/C14</f>
        <v>0.7158620689655173</v>
      </c>
      <c r="F14" s="12">
        <v>3615</v>
      </c>
      <c r="G14" s="261">
        <v>2610</v>
      </c>
      <c r="H14" s="40">
        <f t="shared" ref="H14:H30" si="10">G14/F14</f>
        <v>0.72199170124481327</v>
      </c>
      <c r="I14" s="12">
        <v>3454</v>
      </c>
      <c r="J14" s="262">
        <v>2488</v>
      </c>
      <c r="K14" s="56">
        <f t="shared" ref="K14:K30" si="11">J14/I14</f>
        <v>0.72032426172553565</v>
      </c>
    </row>
    <row r="15" spans="1:13" ht="15" customHeight="1">
      <c r="A15" s="10">
        <v>2</v>
      </c>
      <c r="B15" s="11" t="s">
        <v>9</v>
      </c>
      <c r="C15" s="38">
        <v>4508</v>
      </c>
      <c r="D15" s="38">
        <v>4287</v>
      </c>
      <c r="E15" s="70">
        <f t="shared" si="9"/>
        <v>0.95097604259094948</v>
      </c>
      <c r="F15" s="12">
        <v>4695</v>
      </c>
      <c r="G15" s="261">
        <v>4467</v>
      </c>
      <c r="H15" s="40">
        <f t="shared" si="10"/>
        <v>0.95143769968051117</v>
      </c>
      <c r="I15" s="12">
        <v>4024</v>
      </c>
      <c r="J15" s="262">
        <v>3813</v>
      </c>
      <c r="K15" s="56">
        <f t="shared" si="11"/>
        <v>0.94756461232604372</v>
      </c>
    </row>
    <row r="16" spans="1:13" ht="15" customHeight="1">
      <c r="A16" s="10">
        <v>3</v>
      </c>
      <c r="B16" s="11" t="s">
        <v>11</v>
      </c>
      <c r="C16" s="38">
        <v>3681</v>
      </c>
      <c r="D16" s="38">
        <v>2290</v>
      </c>
      <c r="E16" s="70">
        <f t="shared" si="9"/>
        <v>0.62211355609888619</v>
      </c>
      <c r="F16" s="12">
        <v>3413</v>
      </c>
      <c r="G16" s="261">
        <v>2112</v>
      </c>
      <c r="H16" s="40">
        <f t="shared" si="10"/>
        <v>0.61881043070612363</v>
      </c>
      <c r="I16" s="12">
        <v>3141</v>
      </c>
      <c r="J16" s="262">
        <v>1907</v>
      </c>
      <c r="K16" s="56">
        <f t="shared" si="11"/>
        <v>0.60713148678764728</v>
      </c>
    </row>
    <row r="17" spans="1:11" ht="15" customHeight="1">
      <c r="A17" s="10">
        <v>4</v>
      </c>
      <c r="B17" s="11" t="s">
        <v>12</v>
      </c>
      <c r="C17" s="38">
        <v>2619</v>
      </c>
      <c r="D17" s="38">
        <v>1678</v>
      </c>
      <c r="E17" s="70">
        <f t="shared" si="9"/>
        <v>0.64070255822833144</v>
      </c>
      <c r="F17" s="12">
        <v>2576</v>
      </c>
      <c r="G17" s="261">
        <v>1664</v>
      </c>
      <c r="H17" s="40">
        <f t="shared" si="10"/>
        <v>0.64596273291925466</v>
      </c>
      <c r="I17" s="12">
        <v>2213</v>
      </c>
      <c r="J17" s="262">
        <v>1411</v>
      </c>
      <c r="K17" s="56">
        <f t="shared" si="11"/>
        <v>0.63759602349751465</v>
      </c>
    </row>
    <row r="18" spans="1:11" ht="15" customHeight="1">
      <c r="A18" s="10">
        <v>5</v>
      </c>
      <c r="B18" s="11" t="s">
        <v>103</v>
      </c>
      <c r="C18" s="38">
        <v>2428</v>
      </c>
      <c r="D18" s="38">
        <v>1559</v>
      </c>
      <c r="E18" s="70">
        <f t="shared" si="9"/>
        <v>0.6420922570016474</v>
      </c>
      <c r="F18" s="12">
        <v>2103</v>
      </c>
      <c r="G18" s="261">
        <v>1338</v>
      </c>
      <c r="H18" s="40">
        <f t="shared" si="10"/>
        <v>0.63623395149786022</v>
      </c>
      <c r="I18" s="12">
        <v>1735</v>
      </c>
      <c r="J18" s="262">
        <v>1126</v>
      </c>
      <c r="K18" s="56">
        <f t="shared" si="11"/>
        <v>0.64899135446685874</v>
      </c>
    </row>
    <row r="19" spans="1:11" s="25" customFormat="1" ht="15" customHeight="1">
      <c r="A19" s="18">
        <v>6</v>
      </c>
      <c r="B19" s="19" t="s">
        <v>10</v>
      </c>
      <c r="C19" s="39">
        <v>3103</v>
      </c>
      <c r="D19" s="39">
        <v>0</v>
      </c>
      <c r="E19" s="70">
        <f t="shared" si="9"/>
        <v>0</v>
      </c>
      <c r="F19" s="20">
        <v>3181</v>
      </c>
      <c r="G19" s="263">
        <v>0</v>
      </c>
      <c r="H19" s="40">
        <f t="shared" si="10"/>
        <v>0</v>
      </c>
      <c r="I19" s="20">
        <v>2827</v>
      </c>
      <c r="J19" s="152">
        <v>0</v>
      </c>
      <c r="K19" s="56">
        <f t="shared" si="11"/>
        <v>0</v>
      </c>
    </row>
    <row r="20" spans="1:11" ht="25.5" customHeight="1">
      <c r="A20" s="297" t="s">
        <v>162</v>
      </c>
      <c r="B20" s="298"/>
      <c r="C20" s="230">
        <f>SUM(C21:C28)</f>
        <v>45619</v>
      </c>
      <c r="D20" s="230">
        <f>SUM(D21:D28)</f>
        <v>24181</v>
      </c>
      <c r="E20" s="228">
        <f t="shared" si="9"/>
        <v>0.53006422762445471</v>
      </c>
      <c r="F20" s="230">
        <f t="shared" ref="F20:G20" si="12">SUM(F21:F28)</f>
        <v>44122</v>
      </c>
      <c r="G20" s="230">
        <f t="shared" si="12"/>
        <v>23896</v>
      </c>
      <c r="H20" s="225">
        <f t="shared" si="10"/>
        <v>0.54158922986265357</v>
      </c>
      <c r="I20" s="230">
        <f t="shared" ref="I20:J20" si="13">SUM(I21:I28)</f>
        <v>39172</v>
      </c>
      <c r="J20" s="230">
        <f t="shared" si="13"/>
        <v>20893</v>
      </c>
      <c r="K20" s="229">
        <f t="shared" si="11"/>
        <v>0.53336566935566221</v>
      </c>
    </row>
    <row r="21" spans="1:11" ht="15" customHeight="1">
      <c r="A21" s="10">
        <v>1</v>
      </c>
      <c r="B21" s="11" t="s">
        <v>17</v>
      </c>
      <c r="C21" s="38">
        <v>1394</v>
      </c>
      <c r="D21" s="38">
        <v>1045</v>
      </c>
      <c r="E21" s="70">
        <f t="shared" si="9"/>
        <v>0.74964131994261118</v>
      </c>
      <c r="F21" s="12">
        <v>1419</v>
      </c>
      <c r="G21" s="261">
        <v>1029</v>
      </c>
      <c r="H21" s="40">
        <f t="shared" si="10"/>
        <v>0.72515856236786469</v>
      </c>
      <c r="I21" s="12">
        <v>1168</v>
      </c>
      <c r="J21" s="262">
        <v>863</v>
      </c>
      <c r="K21" s="56">
        <f t="shared" si="11"/>
        <v>0.73886986301369861</v>
      </c>
    </row>
    <row r="22" spans="1:11" ht="15" customHeight="1">
      <c r="A22" s="10">
        <v>2</v>
      </c>
      <c r="B22" s="11" t="s">
        <v>18</v>
      </c>
      <c r="C22" s="38">
        <v>3308</v>
      </c>
      <c r="D22" s="38">
        <v>2494</v>
      </c>
      <c r="E22" s="70">
        <f t="shared" si="9"/>
        <v>0.75392986698911724</v>
      </c>
      <c r="F22" s="12">
        <v>3172</v>
      </c>
      <c r="G22" s="261">
        <v>2406</v>
      </c>
      <c r="H22" s="40">
        <f t="shared" si="10"/>
        <v>0.7585119798234552</v>
      </c>
      <c r="I22" s="12">
        <v>2821</v>
      </c>
      <c r="J22" s="262">
        <v>2112</v>
      </c>
      <c r="K22" s="56">
        <f t="shared" si="11"/>
        <v>0.74867068415455518</v>
      </c>
    </row>
    <row r="23" spans="1:11" ht="15" customHeight="1">
      <c r="A23" s="10">
        <v>3</v>
      </c>
      <c r="B23" s="11" t="s">
        <v>19</v>
      </c>
      <c r="C23" s="38">
        <v>1984</v>
      </c>
      <c r="D23" s="38">
        <v>1703</v>
      </c>
      <c r="E23" s="70">
        <f t="shared" si="9"/>
        <v>0.858366935483871</v>
      </c>
      <c r="F23" s="12">
        <v>2083</v>
      </c>
      <c r="G23" s="261">
        <v>1796</v>
      </c>
      <c r="H23" s="40">
        <f t="shared" si="10"/>
        <v>0.86221795487277963</v>
      </c>
      <c r="I23" s="12">
        <v>1740</v>
      </c>
      <c r="J23" s="262">
        <v>1489</v>
      </c>
      <c r="K23" s="56">
        <f t="shared" si="11"/>
        <v>0.85574712643678164</v>
      </c>
    </row>
    <row r="24" spans="1:11" ht="15" customHeight="1">
      <c r="A24" s="10">
        <v>4</v>
      </c>
      <c r="B24" s="11" t="s">
        <v>80</v>
      </c>
      <c r="C24" s="38">
        <v>4351</v>
      </c>
      <c r="D24" s="38">
        <v>3842</v>
      </c>
      <c r="E24" s="70">
        <f t="shared" si="9"/>
        <v>0.883015398758906</v>
      </c>
      <c r="F24" s="12">
        <v>4294</v>
      </c>
      <c r="G24" s="261">
        <v>3781</v>
      </c>
      <c r="H24" s="40">
        <f t="shared" si="10"/>
        <v>0.88053097345132747</v>
      </c>
      <c r="I24" s="12">
        <v>3813</v>
      </c>
      <c r="J24" s="262">
        <v>3366</v>
      </c>
      <c r="K24" s="56">
        <f t="shared" si="11"/>
        <v>0.88276947285601892</v>
      </c>
    </row>
    <row r="25" spans="1:11" ht="15" customHeight="1">
      <c r="A25" s="10">
        <v>5</v>
      </c>
      <c r="B25" s="11" t="s">
        <v>50</v>
      </c>
      <c r="C25" s="38">
        <v>12390</v>
      </c>
      <c r="D25" s="38">
        <v>10214</v>
      </c>
      <c r="E25" s="70">
        <f t="shared" si="9"/>
        <v>0.82437449556093623</v>
      </c>
      <c r="F25" s="12">
        <v>11919</v>
      </c>
      <c r="G25" s="261">
        <v>9862</v>
      </c>
      <c r="H25" s="40">
        <f t="shared" si="10"/>
        <v>0.82741840758452889</v>
      </c>
      <c r="I25" s="12">
        <v>10672</v>
      </c>
      <c r="J25" s="262">
        <v>8910</v>
      </c>
      <c r="K25" s="56">
        <f t="shared" si="11"/>
        <v>0.83489505247376317</v>
      </c>
    </row>
    <row r="26" spans="1:11" ht="15" customHeight="1">
      <c r="A26" s="10">
        <v>6</v>
      </c>
      <c r="B26" s="11" t="s">
        <v>21</v>
      </c>
      <c r="C26" s="38">
        <v>4081</v>
      </c>
      <c r="D26" s="38">
        <v>3097</v>
      </c>
      <c r="E26" s="70">
        <f t="shared" si="9"/>
        <v>0.75888262680715513</v>
      </c>
      <c r="F26" s="12">
        <v>4248</v>
      </c>
      <c r="G26" s="261">
        <v>3239</v>
      </c>
      <c r="H26" s="40">
        <f t="shared" si="10"/>
        <v>0.76247645951035781</v>
      </c>
      <c r="I26" s="12">
        <v>3716</v>
      </c>
      <c r="J26" s="262">
        <v>2842</v>
      </c>
      <c r="K26" s="56">
        <f t="shared" si="11"/>
        <v>0.76480086114101187</v>
      </c>
    </row>
    <row r="27" spans="1:11" ht="15" customHeight="1">
      <c r="A27" s="10">
        <v>7</v>
      </c>
      <c r="B27" s="11" t="s">
        <v>22</v>
      </c>
      <c r="C27" s="38">
        <v>2312</v>
      </c>
      <c r="D27" s="38">
        <v>1786</v>
      </c>
      <c r="E27" s="70">
        <f t="shared" si="9"/>
        <v>0.77249134948096887</v>
      </c>
      <c r="F27" s="12">
        <v>2279</v>
      </c>
      <c r="G27" s="261">
        <v>1783</v>
      </c>
      <c r="H27" s="40">
        <f t="shared" si="10"/>
        <v>0.78236068451075036</v>
      </c>
      <c r="I27" s="12">
        <v>1720</v>
      </c>
      <c r="J27" s="262">
        <v>1311</v>
      </c>
      <c r="K27" s="56">
        <f t="shared" si="11"/>
        <v>0.76220930232558137</v>
      </c>
    </row>
    <row r="28" spans="1:11" s="25" customFormat="1" ht="15" customHeight="1">
      <c r="A28" s="18">
        <v>8</v>
      </c>
      <c r="B28" s="19" t="s">
        <v>82</v>
      </c>
      <c r="C28" s="39">
        <v>15799</v>
      </c>
      <c r="D28" s="39">
        <v>0</v>
      </c>
      <c r="E28" s="70">
        <f t="shared" si="9"/>
        <v>0</v>
      </c>
      <c r="F28" s="20">
        <v>14708</v>
      </c>
      <c r="G28" s="263">
        <v>0</v>
      </c>
      <c r="H28" s="40">
        <f t="shared" si="10"/>
        <v>0</v>
      </c>
      <c r="I28" s="20">
        <v>13522</v>
      </c>
      <c r="J28" s="152">
        <v>0</v>
      </c>
      <c r="K28" s="56">
        <f t="shared" si="11"/>
        <v>0</v>
      </c>
    </row>
    <row r="29" spans="1:11" s="25" customFormat="1" ht="25.5" customHeight="1">
      <c r="A29" s="279" t="s">
        <v>126</v>
      </c>
      <c r="B29" s="280"/>
      <c r="C29" s="230">
        <f>C30</f>
        <v>37682</v>
      </c>
      <c r="D29" s="230">
        <f>D30</f>
        <v>0</v>
      </c>
      <c r="E29" s="228">
        <f t="shared" si="9"/>
        <v>0</v>
      </c>
      <c r="F29" s="231">
        <f t="shared" ref="F29:G29" si="14">F30</f>
        <v>33212</v>
      </c>
      <c r="G29" s="230">
        <f t="shared" si="14"/>
        <v>0</v>
      </c>
      <c r="H29" s="225">
        <f t="shared" si="10"/>
        <v>0</v>
      </c>
      <c r="I29" s="231">
        <f t="shared" ref="I29:J29" si="15">I30</f>
        <v>30431</v>
      </c>
      <c r="J29" s="230">
        <f t="shared" si="15"/>
        <v>0</v>
      </c>
      <c r="K29" s="229">
        <f t="shared" si="11"/>
        <v>0</v>
      </c>
    </row>
    <row r="30" spans="1:11" s="25" customFormat="1" ht="15" customHeight="1">
      <c r="A30" s="18">
        <v>1</v>
      </c>
      <c r="B30" s="19" t="s">
        <v>127</v>
      </c>
      <c r="C30" s="39">
        <v>37682</v>
      </c>
      <c r="D30" s="39">
        <v>0</v>
      </c>
      <c r="E30" s="40">
        <f t="shared" si="9"/>
        <v>0</v>
      </c>
      <c r="F30" s="20">
        <v>33212</v>
      </c>
      <c r="G30" s="263">
        <v>0</v>
      </c>
      <c r="H30" s="40">
        <f t="shared" si="10"/>
        <v>0</v>
      </c>
      <c r="I30" s="20">
        <v>30431</v>
      </c>
      <c r="J30" s="152">
        <v>0</v>
      </c>
      <c r="K30" s="56">
        <f t="shared" si="11"/>
        <v>0</v>
      </c>
    </row>
    <row r="31" spans="1:11" ht="25.5" customHeight="1">
      <c r="A31" s="279" t="s">
        <v>163</v>
      </c>
      <c r="B31" s="300"/>
      <c r="C31" s="230">
        <f>SUM(C32:C37)</f>
        <v>28199</v>
      </c>
      <c r="D31" s="230">
        <f>SUM(D32:D37)</f>
        <v>13523</v>
      </c>
      <c r="E31" s="228">
        <f t="shared" ref="E31:E38" si="16">D31/C31</f>
        <v>0.47955601262456116</v>
      </c>
      <c r="F31" s="230">
        <f t="shared" ref="F31:G31" si="17">SUM(F32:F37)</f>
        <v>25830</v>
      </c>
      <c r="G31" s="230">
        <f t="shared" si="17"/>
        <v>12243</v>
      </c>
      <c r="H31" s="225">
        <f t="shared" ref="H31:H38" si="18">G31/F31</f>
        <v>0.47398373983739839</v>
      </c>
      <c r="I31" s="230">
        <f t="shared" ref="I31:J31" si="19">SUM(I32:I37)</f>
        <v>22906</v>
      </c>
      <c r="J31" s="230">
        <f t="shared" si="19"/>
        <v>10663</v>
      </c>
      <c r="K31" s="229">
        <f t="shared" ref="K31:K38" si="20">J31/I31</f>
        <v>0.46551121976774645</v>
      </c>
    </row>
    <row r="32" spans="1:11" ht="15" customHeight="1">
      <c r="A32" s="10">
        <v>1</v>
      </c>
      <c r="B32" s="11" t="s">
        <v>89</v>
      </c>
      <c r="C32" s="38">
        <v>5221</v>
      </c>
      <c r="D32" s="38">
        <v>3529</v>
      </c>
      <c r="E32" s="70">
        <f t="shared" si="16"/>
        <v>0.67592415246121429</v>
      </c>
      <c r="F32" s="12">
        <v>4809</v>
      </c>
      <c r="G32" s="261">
        <v>3259</v>
      </c>
      <c r="H32" s="40">
        <f t="shared" si="18"/>
        <v>0.67768766895404453</v>
      </c>
      <c r="I32" s="12">
        <v>4211</v>
      </c>
      <c r="J32" s="262">
        <v>2841</v>
      </c>
      <c r="K32" s="56">
        <f t="shared" si="20"/>
        <v>0.67466160056993585</v>
      </c>
    </row>
    <row r="33" spans="1:11" ht="15" customHeight="1">
      <c r="A33" s="10">
        <v>2</v>
      </c>
      <c r="B33" s="11" t="s">
        <v>92</v>
      </c>
      <c r="C33" s="38">
        <v>3825</v>
      </c>
      <c r="D33" s="38">
        <v>1774</v>
      </c>
      <c r="E33" s="70">
        <f t="shared" si="16"/>
        <v>0.46379084967320261</v>
      </c>
      <c r="F33" s="12">
        <v>3576</v>
      </c>
      <c r="G33" s="261">
        <v>1637</v>
      </c>
      <c r="H33" s="40">
        <f t="shared" si="18"/>
        <v>0.45777404921700221</v>
      </c>
      <c r="I33" s="12">
        <v>3104</v>
      </c>
      <c r="J33" s="262">
        <v>1460</v>
      </c>
      <c r="K33" s="56">
        <f t="shared" si="20"/>
        <v>0.47036082474226804</v>
      </c>
    </row>
    <row r="34" spans="1:11" ht="15" customHeight="1">
      <c r="A34" s="10">
        <v>3</v>
      </c>
      <c r="B34" s="11" t="s">
        <v>93</v>
      </c>
      <c r="C34" s="38">
        <v>3759</v>
      </c>
      <c r="D34" s="38">
        <v>2029</v>
      </c>
      <c r="E34" s="70">
        <f t="shared" si="16"/>
        <v>0.53977121574886933</v>
      </c>
      <c r="F34" s="12">
        <v>3236</v>
      </c>
      <c r="G34" s="261">
        <v>1711</v>
      </c>
      <c r="H34" s="40">
        <f t="shared" si="18"/>
        <v>0.52873918417799748</v>
      </c>
      <c r="I34" s="12">
        <v>2849</v>
      </c>
      <c r="J34" s="262">
        <v>1499</v>
      </c>
      <c r="K34" s="56">
        <f t="shared" si="20"/>
        <v>0.52614952614952615</v>
      </c>
    </row>
    <row r="35" spans="1:11" ht="15" customHeight="1">
      <c r="A35" s="10">
        <v>4</v>
      </c>
      <c r="B35" s="11" t="s">
        <v>94</v>
      </c>
      <c r="C35" s="38">
        <v>2843</v>
      </c>
      <c r="D35" s="38">
        <v>1392</v>
      </c>
      <c r="E35" s="70">
        <f t="shared" si="16"/>
        <v>0.48962363700316569</v>
      </c>
      <c r="F35" s="12">
        <v>2554</v>
      </c>
      <c r="G35" s="261">
        <v>1257</v>
      </c>
      <c r="H35" s="40">
        <f t="shared" si="18"/>
        <v>0.49216914643696164</v>
      </c>
      <c r="I35" s="12">
        <v>2327</v>
      </c>
      <c r="J35" s="262">
        <v>1128</v>
      </c>
      <c r="K35" s="56">
        <f t="shared" si="20"/>
        <v>0.48474430597335627</v>
      </c>
    </row>
    <row r="36" spans="1:11" ht="15" customHeight="1">
      <c r="A36" s="10">
        <v>5</v>
      </c>
      <c r="B36" s="11" t="s">
        <v>95</v>
      </c>
      <c r="C36" s="38">
        <v>2962</v>
      </c>
      <c r="D36" s="38">
        <v>1024</v>
      </c>
      <c r="E36" s="70">
        <f t="shared" si="16"/>
        <v>0.34571235651586768</v>
      </c>
      <c r="F36" s="12">
        <v>2795</v>
      </c>
      <c r="G36" s="261">
        <v>989</v>
      </c>
      <c r="H36" s="40">
        <f t="shared" si="18"/>
        <v>0.35384615384615387</v>
      </c>
      <c r="I36" s="12">
        <v>2595</v>
      </c>
      <c r="J36" s="262">
        <v>854</v>
      </c>
      <c r="K36" s="56">
        <f t="shared" si="20"/>
        <v>0.32909441233140657</v>
      </c>
    </row>
    <row r="37" spans="1:11" ht="15" customHeight="1">
      <c r="A37" s="10">
        <v>6</v>
      </c>
      <c r="B37" s="11" t="s">
        <v>102</v>
      </c>
      <c r="C37" s="38">
        <v>9589</v>
      </c>
      <c r="D37" s="38">
        <v>3775</v>
      </c>
      <c r="E37" s="70">
        <f t="shared" si="16"/>
        <v>0.39368025862967987</v>
      </c>
      <c r="F37" s="12">
        <v>8860</v>
      </c>
      <c r="G37" s="261">
        <v>3390</v>
      </c>
      <c r="H37" s="40">
        <f t="shared" si="18"/>
        <v>0.38261851015801357</v>
      </c>
      <c r="I37" s="12">
        <v>7820</v>
      </c>
      <c r="J37" s="262">
        <v>2881</v>
      </c>
      <c r="K37" s="56">
        <f t="shared" si="20"/>
        <v>0.36841432225063936</v>
      </c>
    </row>
    <row r="38" spans="1:11" ht="25.5" customHeight="1">
      <c r="A38" s="279" t="s">
        <v>164</v>
      </c>
      <c r="B38" s="300"/>
      <c r="C38" s="230">
        <f>SUM(C39:C45)</f>
        <v>21216</v>
      </c>
      <c r="D38" s="230">
        <f>SUM(D39:D45)</f>
        <v>10356</v>
      </c>
      <c r="E38" s="228">
        <f t="shared" si="16"/>
        <v>0.48812217194570134</v>
      </c>
      <c r="F38" s="230">
        <f t="shared" ref="F38:G38" si="21">SUM(F39:F45)</f>
        <v>19426</v>
      </c>
      <c r="G38" s="230">
        <f t="shared" si="21"/>
        <v>9446</v>
      </c>
      <c r="H38" s="225">
        <f t="shared" si="18"/>
        <v>0.48625553382065273</v>
      </c>
      <c r="I38" s="230">
        <f t="shared" ref="I38:J38" si="22">SUM(I39:I45)</f>
        <v>17262</v>
      </c>
      <c r="J38" s="230">
        <f t="shared" si="22"/>
        <v>8311</v>
      </c>
      <c r="K38" s="229">
        <f t="shared" si="20"/>
        <v>0.48146217124319313</v>
      </c>
    </row>
    <row r="39" spans="1:11" ht="15" customHeight="1">
      <c r="A39" s="10">
        <v>1</v>
      </c>
      <c r="B39" s="11" t="s">
        <v>90</v>
      </c>
      <c r="C39" s="38">
        <v>1803</v>
      </c>
      <c r="D39" s="38">
        <v>838</v>
      </c>
      <c r="E39" s="70">
        <f t="shared" ref="E39:E45" si="23">D39/C39</f>
        <v>0.46478092068774263</v>
      </c>
      <c r="F39" s="12">
        <v>1473</v>
      </c>
      <c r="G39" s="261">
        <v>665</v>
      </c>
      <c r="H39" s="40">
        <f t="shared" ref="H39:H45" si="24">G39/F39</f>
        <v>0.45145960624575698</v>
      </c>
      <c r="I39" s="12">
        <v>1281</v>
      </c>
      <c r="J39" s="262">
        <v>587</v>
      </c>
      <c r="K39" s="56">
        <f t="shared" ref="K39:K45" si="25">J39/I39</f>
        <v>0.45823575331772054</v>
      </c>
    </row>
    <row r="40" spans="1:11" ht="15" customHeight="1">
      <c r="A40" s="10">
        <v>2</v>
      </c>
      <c r="B40" s="11" t="s">
        <v>91</v>
      </c>
      <c r="C40" s="38">
        <v>1961</v>
      </c>
      <c r="D40" s="38">
        <v>1181</v>
      </c>
      <c r="E40" s="70">
        <f t="shared" si="23"/>
        <v>0.6022437531871494</v>
      </c>
      <c r="F40" s="12">
        <v>1495</v>
      </c>
      <c r="G40" s="261">
        <v>892</v>
      </c>
      <c r="H40" s="40">
        <f t="shared" si="24"/>
        <v>0.59665551839464881</v>
      </c>
      <c r="I40" s="12">
        <v>1175</v>
      </c>
      <c r="J40" s="262">
        <v>676</v>
      </c>
      <c r="K40" s="56">
        <f t="shared" si="25"/>
        <v>0.5753191489361702</v>
      </c>
    </row>
    <row r="41" spans="1:11" ht="15" customHeight="1">
      <c r="A41" s="10">
        <v>3</v>
      </c>
      <c r="B41" s="11" t="s">
        <v>96</v>
      </c>
      <c r="C41" s="38">
        <v>4802</v>
      </c>
      <c r="D41" s="38">
        <v>2612</v>
      </c>
      <c r="E41" s="70">
        <f t="shared" si="23"/>
        <v>0.54394002498958771</v>
      </c>
      <c r="F41" s="12">
        <v>4560</v>
      </c>
      <c r="G41" s="261">
        <v>2452</v>
      </c>
      <c r="H41" s="40">
        <f t="shared" si="24"/>
        <v>0.53771929824561404</v>
      </c>
      <c r="I41" s="12">
        <v>4080</v>
      </c>
      <c r="J41" s="262">
        <v>2190</v>
      </c>
      <c r="K41" s="56">
        <f t="shared" si="25"/>
        <v>0.53676470588235292</v>
      </c>
    </row>
    <row r="42" spans="1:11" ht="15" customHeight="1">
      <c r="A42" s="10">
        <v>4</v>
      </c>
      <c r="B42" s="11" t="s">
        <v>97</v>
      </c>
      <c r="C42" s="38">
        <v>4100</v>
      </c>
      <c r="D42" s="38">
        <v>1478</v>
      </c>
      <c r="E42" s="70">
        <f t="shared" si="23"/>
        <v>0.36048780487804877</v>
      </c>
      <c r="F42" s="12">
        <v>3734</v>
      </c>
      <c r="G42" s="261">
        <v>1313</v>
      </c>
      <c r="H42" s="40">
        <f t="shared" si="24"/>
        <v>0.35163363685056243</v>
      </c>
      <c r="I42" s="12">
        <v>3412</v>
      </c>
      <c r="J42" s="262">
        <v>1186</v>
      </c>
      <c r="K42" s="56">
        <f t="shared" si="25"/>
        <v>0.34759671746776083</v>
      </c>
    </row>
    <row r="43" spans="1:11" ht="15" customHeight="1">
      <c r="A43" s="10">
        <v>5</v>
      </c>
      <c r="B43" s="11" t="s">
        <v>99</v>
      </c>
      <c r="C43" s="38">
        <v>2951</v>
      </c>
      <c r="D43" s="38">
        <v>1539</v>
      </c>
      <c r="E43" s="70">
        <f t="shared" si="23"/>
        <v>0.52151812944764486</v>
      </c>
      <c r="F43" s="12">
        <v>2864</v>
      </c>
      <c r="G43" s="261">
        <v>1522</v>
      </c>
      <c r="H43" s="40">
        <f t="shared" si="24"/>
        <v>0.53142458100558654</v>
      </c>
      <c r="I43" s="12">
        <v>2524</v>
      </c>
      <c r="J43" s="262">
        <v>1326</v>
      </c>
      <c r="K43" s="56">
        <f t="shared" si="25"/>
        <v>0.52535657686212356</v>
      </c>
    </row>
    <row r="44" spans="1:11" ht="15" customHeight="1">
      <c r="A44" s="10">
        <v>6</v>
      </c>
      <c r="B44" s="11" t="s">
        <v>100</v>
      </c>
      <c r="C44" s="38">
        <v>1986</v>
      </c>
      <c r="D44" s="38">
        <v>1307</v>
      </c>
      <c r="E44" s="70">
        <f t="shared" si="23"/>
        <v>0.65810674723061435</v>
      </c>
      <c r="F44" s="12">
        <v>1801</v>
      </c>
      <c r="G44" s="261">
        <v>1209</v>
      </c>
      <c r="H44" s="40">
        <f t="shared" si="24"/>
        <v>0.67129372570793999</v>
      </c>
      <c r="I44" s="12">
        <v>1638</v>
      </c>
      <c r="J44" s="262">
        <v>1095</v>
      </c>
      <c r="K44" s="56">
        <f t="shared" si="25"/>
        <v>0.66849816849816845</v>
      </c>
    </row>
    <row r="45" spans="1:11" ht="15" customHeight="1">
      <c r="A45" s="10">
        <v>7</v>
      </c>
      <c r="B45" s="11" t="s">
        <v>104</v>
      </c>
      <c r="C45" s="38">
        <v>3613</v>
      </c>
      <c r="D45" s="38">
        <v>1401</v>
      </c>
      <c r="E45" s="70">
        <f t="shared" si="23"/>
        <v>0.38776639911430943</v>
      </c>
      <c r="F45" s="12">
        <v>3499</v>
      </c>
      <c r="G45" s="261">
        <v>1393</v>
      </c>
      <c r="H45" s="40">
        <f t="shared" si="24"/>
        <v>0.39811374678479566</v>
      </c>
      <c r="I45" s="12">
        <v>3152</v>
      </c>
      <c r="J45" s="262">
        <v>1251</v>
      </c>
      <c r="K45" s="56">
        <f t="shared" si="25"/>
        <v>0.39689086294416243</v>
      </c>
    </row>
    <row r="46" spans="1:11" ht="25.5" customHeight="1">
      <c r="A46" s="297" t="s">
        <v>165</v>
      </c>
      <c r="B46" s="299"/>
      <c r="C46" s="230">
        <f>SUM(C47:C50)</f>
        <v>18448</v>
      </c>
      <c r="D46" s="230">
        <f>SUM(D47:D50)</f>
        <v>9791</v>
      </c>
      <c r="E46" s="228">
        <f>D46/C46</f>
        <v>0.53073503902862096</v>
      </c>
      <c r="F46" s="230">
        <f t="shared" ref="F46" si="26">SUM(F47:F50)</f>
        <v>17941</v>
      </c>
      <c r="G46" s="230">
        <f t="shared" ref="G46" si="27">SUM(G47:G50)</f>
        <v>9718</v>
      </c>
      <c r="H46" s="225">
        <f>G46/F46</f>
        <v>0.54166434423945153</v>
      </c>
      <c r="I46" s="230">
        <f t="shared" ref="I46" si="28">SUM(I47:I50)</f>
        <v>15848</v>
      </c>
      <c r="J46" s="230">
        <f t="shared" ref="J46" si="29">SUM(J47:J50)</f>
        <v>8346</v>
      </c>
      <c r="K46" s="229">
        <f>J46/I46</f>
        <v>0.52662796567390202</v>
      </c>
    </row>
    <row r="47" spans="1:11" ht="15" customHeight="1">
      <c r="A47" s="10">
        <v>1</v>
      </c>
      <c r="B47" s="11" t="s">
        <v>13</v>
      </c>
      <c r="C47" s="38">
        <v>3174</v>
      </c>
      <c r="D47" s="38">
        <v>1947</v>
      </c>
      <c r="E47" s="70">
        <f t="shared" ref="E47:E49" si="30">D47/C47</f>
        <v>0.61342155009451793</v>
      </c>
      <c r="F47" s="12">
        <v>3295</v>
      </c>
      <c r="G47" s="261">
        <v>2005</v>
      </c>
      <c r="H47" s="40">
        <f t="shared" ref="H47:H49" si="31">G47/F47</f>
        <v>0.60849772382397571</v>
      </c>
      <c r="I47" s="12">
        <v>2842</v>
      </c>
      <c r="J47" s="262">
        <v>1715</v>
      </c>
      <c r="K47" s="56">
        <f t="shared" ref="K47:K49" si="32">J47/I47</f>
        <v>0.60344827586206895</v>
      </c>
    </row>
    <row r="48" spans="1:11" ht="15" customHeight="1">
      <c r="A48" s="10">
        <v>2</v>
      </c>
      <c r="B48" s="11" t="s">
        <v>14</v>
      </c>
      <c r="C48" s="38">
        <v>5869</v>
      </c>
      <c r="D48" s="38">
        <v>5377</v>
      </c>
      <c r="E48" s="70">
        <f t="shared" si="30"/>
        <v>0.91616970523087404</v>
      </c>
      <c r="F48" s="12">
        <v>5663</v>
      </c>
      <c r="G48" s="261">
        <v>5197</v>
      </c>
      <c r="H48" s="40">
        <f t="shared" si="31"/>
        <v>0.91771146035670137</v>
      </c>
      <c r="I48" s="12">
        <v>4887</v>
      </c>
      <c r="J48" s="262">
        <v>4476</v>
      </c>
      <c r="K48" s="56">
        <f t="shared" si="32"/>
        <v>0.91589932473910374</v>
      </c>
    </row>
    <row r="49" spans="1:11" ht="15" customHeight="1">
      <c r="A49" s="10">
        <v>3</v>
      </c>
      <c r="B49" s="11" t="s">
        <v>16</v>
      </c>
      <c r="C49" s="38">
        <v>3698</v>
      </c>
      <c r="D49" s="38">
        <v>2467</v>
      </c>
      <c r="E49" s="70">
        <f t="shared" si="30"/>
        <v>0.66711736073553274</v>
      </c>
      <c r="F49" s="12">
        <v>3669</v>
      </c>
      <c r="G49" s="261">
        <v>2516</v>
      </c>
      <c r="H49" s="40">
        <f t="shared" si="31"/>
        <v>0.68574543472335792</v>
      </c>
      <c r="I49" s="12">
        <v>3225</v>
      </c>
      <c r="J49" s="262">
        <v>2155</v>
      </c>
      <c r="K49" s="56">
        <f t="shared" si="32"/>
        <v>0.66821705426356592</v>
      </c>
    </row>
    <row r="50" spans="1:11" s="25" customFormat="1" ht="15" customHeight="1">
      <c r="A50" s="18">
        <v>4</v>
      </c>
      <c r="B50" s="19" t="s">
        <v>15</v>
      </c>
      <c r="C50" s="39">
        <v>5707</v>
      </c>
      <c r="D50" s="39">
        <v>0</v>
      </c>
      <c r="E50" s="70">
        <f>D50/C50</f>
        <v>0</v>
      </c>
      <c r="F50" s="20">
        <v>5314</v>
      </c>
      <c r="G50" s="263">
        <v>0</v>
      </c>
      <c r="H50" s="40">
        <f>G50/F50</f>
        <v>0</v>
      </c>
      <c r="I50" s="20">
        <v>4894</v>
      </c>
      <c r="J50" s="152">
        <v>0</v>
      </c>
      <c r="K50" s="56">
        <f>J50/I50</f>
        <v>0</v>
      </c>
    </row>
    <row r="51" spans="1:11" ht="25.5" customHeight="1">
      <c r="A51" s="297" t="s">
        <v>166</v>
      </c>
      <c r="B51" s="299"/>
      <c r="C51" s="230">
        <f>SUM(C52:C56)</f>
        <v>10961</v>
      </c>
      <c r="D51" s="230">
        <f>SUM(D52:D56)</f>
        <v>6125</v>
      </c>
      <c r="E51" s="228">
        <f>D51/C51</f>
        <v>0.5587993796186479</v>
      </c>
      <c r="F51" s="230">
        <f t="shared" ref="F51" si="33">SUM(F52:F56)</f>
        <v>10515</v>
      </c>
      <c r="G51" s="230">
        <f t="shared" ref="G51" si="34">SUM(G52:G56)</f>
        <v>5987</v>
      </c>
      <c r="H51" s="225">
        <f>G51/F51</f>
        <v>0.56937708036138845</v>
      </c>
      <c r="I51" s="230">
        <f t="shared" ref="I51" si="35">SUM(I52:I56)</f>
        <v>9204</v>
      </c>
      <c r="J51" s="230">
        <f t="shared" ref="J51" si="36">SUM(J52:J56)</f>
        <v>5159</v>
      </c>
      <c r="K51" s="229">
        <f>J51/I51</f>
        <v>0.56051716644936989</v>
      </c>
    </row>
    <row r="52" spans="1:11" ht="15" customHeight="1">
      <c r="A52" s="10">
        <v>1</v>
      </c>
      <c r="B52" s="11" t="s">
        <v>85</v>
      </c>
      <c r="C52" s="38">
        <v>1304</v>
      </c>
      <c r="D52" s="38">
        <v>969</v>
      </c>
      <c r="E52" s="70">
        <f t="shared" ref="E52:E55" si="37">D52/C52</f>
        <v>0.74309815950920244</v>
      </c>
      <c r="F52" s="12">
        <v>1308</v>
      </c>
      <c r="G52" s="261">
        <v>967</v>
      </c>
      <c r="H52" s="40">
        <f t="shared" ref="H52:H55" si="38">G52/F52</f>
        <v>0.7392966360856269</v>
      </c>
      <c r="I52" s="12">
        <v>1004</v>
      </c>
      <c r="J52" s="262">
        <v>742</v>
      </c>
      <c r="K52" s="56">
        <f t="shared" ref="K52:K55" si="39">J52/I52</f>
        <v>0.73904382470119523</v>
      </c>
    </row>
    <row r="53" spans="1:11" ht="15" customHeight="1">
      <c r="A53" s="10">
        <v>2</v>
      </c>
      <c r="B53" s="11" t="s">
        <v>23</v>
      </c>
      <c r="C53" s="38">
        <v>2376</v>
      </c>
      <c r="D53" s="38">
        <v>2296</v>
      </c>
      <c r="E53" s="70">
        <f t="shared" si="37"/>
        <v>0.96632996632996637</v>
      </c>
      <c r="F53" s="12">
        <v>2315</v>
      </c>
      <c r="G53" s="261">
        <v>2246</v>
      </c>
      <c r="H53" s="40">
        <f t="shared" si="38"/>
        <v>0.97019438444924411</v>
      </c>
      <c r="I53" s="12">
        <v>2124</v>
      </c>
      <c r="J53" s="262">
        <v>2062</v>
      </c>
      <c r="K53" s="56">
        <f t="shared" si="39"/>
        <v>0.97080979284369118</v>
      </c>
    </row>
    <row r="54" spans="1:11" ht="15" customHeight="1">
      <c r="A54" s="10">
        <v>3</v>
      </c>
      <c r="B54" s="11" t="s">
        <v>88</v>
      </c>
      <c r="C54" s="38">
        <v>1939</v>
      </c>
      <c r="D54" s="38">
        <v>1025</v>
      </c>
      <c r="E54" s="70">
        <f t="shared" si="37"/>
        <v>0.52862300154718922</v>
      </c>
      <c r="F54" s="12">
        <v>1935</v>
      </c>
      <c r="G54" s="261">
        <v>1023</v>
      </c>
      <c r="H54" s="40">
        <f t="shared" si="38"/>
        <v>0.52868217054263567</v>
      </c>
      <c r="I54" s="12">
        <v>1564</v>
      </c>
      <c r="J54" s="262">
        <v>780</v>
      </c>
      <c r="K54" s="56">
        <f t="shared" si="39"/>
        <v>0.49872122762148335</v>
      </c>
    </row>
    <row r="55" spans="1:11" ht="15" customHeight="1">
      <c r="A55" s="10">
        <v>4</v>
      </c>
      <c r="B55" s="11" t="s">
        <v>101</v>
      </c>
      <c r="C55" s="38">
        <v>2673</v>
      </c>
      <c r="D55" s="38">
        <v>1835</v>
      </c>
      <c r="E55" s="70">
        <f t="shared" si="37"/>
        <v>0.68649457538346426</v>
      </c>
      <c r="F55" s="12">
        <v>2498</v>
      </c>
      <c r="G55" s="261">
        <v>1751</v>
      </c>
      <c r="H55" s="40">
        <f t="shared" si="38"/>
        <v>0.70096076861489187</v>
      </c>
      <c r="I55" s="12">
        <v>2269</v>
      </c>
      <c r="J55" s="262">
        <v>1575</v>
      </c>
      <c r="K55" s="56">
        <f t="shared" si="39"/>
        <v>0.6941383869546055</v>
      </c>
    </row>
    <row r="56" spans="1:11" s="25" customFormat="1" ht="15" customHeight="1" thickBot="1">
      <c r="A56" s="27">
        <v>5</v>
      </c>
      <c r="B56" s="28" t="s">
        <v>87</v>
      </c>
      <c r="C56" s="64">
        <v>2669</v>
      </c>
      <c r="D56" s="64">
        <v>0</v>
      </c>
      <c r="E56" s="71">
        <f t="shared" ref="E56" si="40">D56/C56</f>
        <v>0</v>
      </c>
      <c r="F56" s="29">
        <v>2459</v>
      </c>
      <c r="G56" s="264">
        <v>0</v>
      </c>
      <c r="H56" s="65">
        <f t="shared" ref="H56" si="41">G56/F56</f>
        <v>0</v>
      </c>
      <c r="I56" s="29">
        <v>2243</v>
      </c>
      <c r="J56" s="172">
        <v>0</v>
      </c>
      <c r="K56" s="72">
        <f t="shared" ref="K56" si="42">J56/I56</f>
        <v>0</v>
      </c>
    </row>
    <row r="57" spans="1:11" ht="13.5" thickTop="1"/>
    <row r="113" spans="2:8">
      <c r="B113" s="34"/>
      <c r="E113" s="36"/>
      <c r="H113" s="36"/>
    </row>
    <row r="114" spans="2:8">
      <c r="E114" s="36"/>
      <c r="H114" s="36"/>
    </row>
  </sheetData>
  <mergeCells count="20">
    <mergeCell ref="A5:B5"/>
    <mergeCell ref="A38:B38"/>
    <mergeCell ref="A29:B29"/>
    <mergeCell ref="A31:B31"/>
    <mergeCell ref="A1:K1"/>
    <mergeCell ref="A2:K2"/>
    <mergeCell ref="A3:A4"/>
    <mergeCell ref="B3:B4"/>
    <mergeCell ref="C3:D3"/>
    <mergeCell ref="E3:E4"/>
    <mergeCell ref="I3:J3"/>
    <mergeCell ref="K3:K4"/>
    <mergeCell ref="F3:G3"/>
    <mergeCell ref="H3:H4"/>
    <mergeCell ref="A51:B51"/>
    <mergeCell ref="A20:B20"/>
    <mergeCell ref="A13:B13"/>
    <mergeCell ref="A46:B46"/>
    <mergeCell ref="A6:B6"/>
    <mergeCell ref="A7:B7"/>
  </mergeCells>
  <phoneticPr fontId="5" type="noConversion"/>
  <printOptions horizontalCentered="1" verticalCentered="1"/>
  <pageMargins left="0.78740157480314965" right="0.39370078740157483" top="0.59055118110236227" bottom="0.59055118110236227" header="0" footer="0"/>
  <pageSetup paperSize="9" scale="77" orientation="portrait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zoomScale="75" zoomScaleNormal="75" zoomScaleSheetLayoutView="100" workbookViewId="0">
      <selection activeCell="AJ12" sqref="AJ11:AJ12"/>
    </sheetView>
  </sheetViews>
  <sheetFormatPr defaultColWidth="2.140625" defaultRowHeight="12.75"/>
  <cols>
    <col min="1" max="1" width="3.7109375" style="44" customWidth="1"/>
    <col min="2" max="2" width="20.5703125" style="44" customWidth="1"/>
    <col min="3" max="5" width="11.28515625" style="44" customWidth="1"/>
    <col min="6" max="6" width="12.85546875" style="44" customWidth="1"/>
    <col min="7" max="7" width="13" style="44" customWidth="1"/>
    <col min="8" max="8" width="12" style="44" customWidth="1"/>
    <col min="9" max="9" width="14.5703125" style="44" customWidth="1"/>
    <col min="10" max="10" width="12.85546875" style="44" customWidth="1"/>
    <col min="11" max="11" width="12" style="44" customWidth="1"/>
    <col min="12" max="16384" width="2.140625" style="44"/>
  </cols>
  <sheetData>
    <row r="1" spans="1:11" ht="18.75" customHeight="1">
      <c r="A1" s="356" t="s">
        <v>145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6.5" thickBot="1">
      <c r="A2" s="306" t="s">
        <v>186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s="51" customFormat="1" ht="84.75" customHeight="1" thickTop="1">
      <c r="A3" s="132" t="s">
        <v>61</v>
      </c>
      <c r="B3" s="133" t="s">
        <v>62</v>
      </c>
      <c r="C3" s="134" t="s">
        <v>48</v>
      </c>
      <c r="D3" s="134" t="s">
        <v>137</v>
      </c>
      <c r="E3" s="58" t="s">
        <v>136</v>
      </c>
      <c r="F3" s="134" t="s">
        <v>138</v>
      </c>
      <c r="G3" s="58" t="s">
        <v>121</v>
      </c>
      <c r="H3" s="134" t="s">
        <v>117</v>
      </c>
      <c r="I3" s="58" t="s">
        <v>122</v>
      </c>
      <c r="J3" s="134" t="s">
        <v>139</v>
      </c>
      <c r="K3" s="59" t="s">
        <v>123</v>
      </c>
    </row>
    <row r="4" spans="1:11" s="61" customFormat="1" ht="20.25" customHeight="1">
      <c r="A4" s="281" t="s">
        <v>110</v>
      </c>
      <c r="B4" s="282"/>
      <c r="C4" s="270">
        <v>1151647</v>
      </c>
      <c r="D4" s="271">
        <v>168873</v>
      </c>
      <c r="E4" s="272">
        <f>D4/C4</f>
        <v>0.14663607859005406</v>
      </c>
      <c r="F4" s="273">
        <v>55875</v>
      </c>
      <c r="G4" s="272">
        <f t="shared" ref="G4" si="0">+F4/C4</f>
        <v>4.8517471065352494E-2</v>
      </c>
      <c r="H4" s="271">
        <v>23845</v>
      </c>
      <c r="I4" s="272">
        <f t="shared" ref="I4" si="1">+H4/C4</f>
        <v>2.070512926269942E-2</v>
      </c>
      <c r="J4" s="271">
        <v>3518</v>
      </c>
      <c r="K4" s="274">
        <f t="shared" ref="K4" si="2">+J4/C4</f>
        <v>3.0547554936538714E-3</v>
      </c>
    </row>
    <row r="5" spans="1:11" s="53" customFormat="1" ht="30" customHeight="1">
      <c r="A5" s="283" t="s">
        <v>4</v>
      </c>
      <c r="B5" s="284"/>
      <c r="C5" s="237">
        <f t="shared" ref="C5:D5" si="3">C6+C12+C19+C28+C30+C37+C45+C50</f>
        <v>168342</v>
      </c>
      <c r="D5" s="237">
        <f t="shared" si="3"/>
        <v>23842</v>
      </c>
      <c r="E5" s="238">
        <f>D5/C5</f>
        <v>0.1416283518076297</v>
      </c>
      <c r="F5" s="237">
        <f t="shared" ref="F5:H5" si="4">F6+F12+F19+F28+F30+F37+F45+F50</f>
        <v>9258</v>
      </c>
      <c r="G5" s="238">
        <f t="shared" ref="G5:G55" si="5">F5/C5</f>
        <v>5.4995188366539542E-2</v>
      </c>
      <c r="H5" s="237">
        <f t="shared" si="4"/>
        <v>3488</v>
      </c>
      <c r="I5" s="238">
        <f t="shared" ref="I5:I55" si="6">H5/C5</f>
        <v>2.071972532107258E-2</v>
      </c>
      <c r="J5" s="237">
        <f t="shared" ref="J5" si="7">J6+J12+J19+J28+J30+J37+J45+J50</f>
        <v>1059</v>
      </c>
      <c r="K5" s="252">
        <f t="shared" ref="K5:K55" si="8">J5/C5</f>
        <v>6.2907652279288592E-3</v>
      </c>
    </row>
    <row r="6" spans="1:11" s="54" customFormat="1" ht="25.5" customHeight="1">
      <c r="A6" s="279" t="s">
        <v>167</v>
      </c>
      <c r="B6" s="335"/>
      <c r="C6" s="230">
        <f>SUM(C7:C11)</f>
        <v>16125</v>
      </c>
      <c r="D6" s="230">
        <f>SUM(D7:D11)</f>
        <v>2559</v>
      </c>
      <c r="E6" s="225">
        <f t="shared" ref="E6" si="9">D6/C6</f>
        <v>0.15869767441860466</v>
      </c>
      <c r="F6" s="230">
        <f>SUM(F7:F11)</f>
        <v>857</v>
      </c>
      <c r="G6" s="225">
        <f t="shared" si="5"/>
        <v>5.3147286821705428E-2</v>
      </c>
      <c r="H6" s="230">
        <f>SUM(H7:H11)</f>
        <v>488</v>
      </c>
      <c r="I6" s="225">
        <f t="shared" si="6"/>
        <v>3.0263565891472867E-2</v>
      </c>
      <c r="J6" s="230">
        <f>SUM(J7:J11)</f>
        <v>56</v>
      </c>
      <c r="K6" s="236">
        <f t="shared" si="8"/>
        <v>3.4728682170542635E-3</v>
      </c>
    </row>
    <row r="7" spans="1:11" ht="15" customHeight="1">
      <c r="A7" s="10">
        <v>1</v>
      </c>
      <c r="B7" s="37" t="s">
        <v>5</v>
      </c>
      <c r="C7" s="38">
        <f>Z12_udział_zamieszkałych_na_wsi!I8</f>
        <v>3733</v>
      </c>
      <c r="D7" s="38">
        <f>[2]Z13_wybrane_kategorie_bezrobot!D8</f>
        <v>593</v>
      </c>
      <c r="E7" s="40">
        <f>D7/C7</f>
        <v>0.15885346905973749</v>
      </c>
      <c r="F7" s="38">
        <f>[2]Z13_wybrane_kategorie_bezrobot!F8</f>
        <v>243</v>
      </c>
      <c r="G7" s="40">
        <f t="shared" si="5"/>
        <v>6.5095097776587202E-2</v>
      </c>
      <c r="H7" s="38">
        <f>[2]Z13_wybrane_kategorie_bezrobot!H8</f>
        <v>65</v>
      </c>
      <c r="I7" s="40">
        <f t="shared" si="6"/>
        <v>1.7412268952585051E-2</v>
      </c>
      <c r="J7" s="38">
        <f>[2]Z13_wybrane_kategorie_bezrobot!J8</f>
        <v>9</v>
      </c>
      <c r="K7" s="62">
        <f t="shared" si="8"/>
        <v>2.4109295472810074E-3</v>
      </c>
    </row>
    <row r="8" spans="1:11" ht="15" customHeight="1">
      <c r="A8" s="10">
        <v>2</v>
      </c>
      <c r="B8" s="37" t="s">
        <v>6</v>
      </c>
      <c r="C8" s="38">
        <f>Z12_udział_zamieszkałych_na_wsi!I9</f>
        <v>2444</v>
      </c>
      <c r="D8" s="38">
        <f>[2]Z13_wybrane_kategorie_bezrobot!D9</f>
        <v>381</v>
      </c>
      <c r="E8" s="40">
        <f>D8/C8</f>
        <v>0.15589198036006546</v>
      </c>
      <c r="F8" s="38">
        <f>[2]Z13_wybrane_kategorie_bezrobot!F9</f>
        <v>15</v>
      </c>
      <c r="G8" s="40">
        <f>F8/C8</f>
        <v>6.1374795417348605E-3</v>
      </c>
      <c r="H8" s="38">
        <f>[2]Z13_wybrane_kategorie_bezrobot!H9</f>
        <v>106</v>
      </c>
      <c r="I8" s="40">
        <f>H8/C8</f>
        <v>4.3371522094926347E-2</v>
      </c>
      <c r="J8" s="38">
        <f>[2]Z13_wybrane_kategorie_bezrobot!J9</f>
        <v>3</v>
      </c>
      <c r="K8" s="62">
        <f>J8/C8</f>
        <v>1.2274959083469722E-3</v>
      </c>
    </row>
    <row r="9" spans="1:11" ht="15" customHeight="1">
      <c r="A9" s="10">
        <v>3</v>
      </c>
      <c r="B9" s="37" t="s">
        <v>7</v>
      </c>
      <c r="C9" s="38">
        <f>Z12_udział_zamieszkałych_na_wsi!I10</f>
        <v>3768</v>
      </c>
      <c r="D9" s="38">
        <f>[2]Z13_wybrane_kategorie_bezrobot!D10</f>
        <v>534</v>
      </c>
      <c r="E9" s="40">
        <f>D9/C9</f>
        <v>0.14171974522292993</v>
      </c>
      <c r="F9" s="38">
        <f>[2]Z13_wybrane_kategorie_bezrobot!F10</f>
        <v>243</v>
      </c>
      <c r="G9" s="40">
        <f>F9/C9</f>
        <v>6.4490445859872611E-2</v>
      </c>
      <c r="H9" s="38">
        <f>[2]Z13_wybrane_kategorie_bezrobot!H10</f>
        <v>80</v>
      </c>
      <c r="I9" s="40">
        <f>H9/C9</f>
        <v>2.1231422505307854E-2</v>
      </c>
      <c r="J9" s="38">
        <f>[2]Z13_wybrane_kategorie_bezrobot!J10</f>
        <v>10</v>
      </c>
      <c r="K9" s="62">
        <f>J9/C9</f>
        <v>2.6539278131634818E-3</v>
      </c>
    </row>
    <row r="10" spans="1:11" ht="15" customHeight="1">
      <c r="A10" s="10">
        <v>4</v>
      </c>
      <c r="B10" s="37" t="s">
        <v>33</v>
      </c>
      <c r="C10" s="38">
        <f>Z12_udział_zamieszkałych_na_wsi!I11</f>
        <v>3663</v>
      </c>
      <c r="D10" s="38">
        <f>[2]Z13_wybrane_kategorie_bezrobot!D11</f>
        <v>529</v>
      </c>
      <c r="E10" s="40">
        <f>D10/C10</f>
        <v>0.14441714441714443</v>
      </c>
      <c r="F10" s="38">
        <f>[2]Z13_wybrane_kategorie_bezrobot!F11</f>
        <v>229</v>
      </c>
      <c r="G10" s="40">
        <f>F10/C10</f>
        <v>6.2517062517062516E-2</v>
      </c>
      <c r="H10" s="38">
        <f>[2]Z13_wybrane_kategorie_bezrobot!H11</f>
        <v>167</v>
      </c>
      <c r="I10" s="40">
        <f>H10/C10</f>
        <v>4.5591045591045591E-2</v>
      </c>
      <c r="J10" s="38">
        <f>[2]Z13_wybrane_kategorie_bezrobot!J11</f>
        <v>28</v>
      </c>
      <c r="K10" s="62">
        <f>J10/C10</f>
        <v>7.6440076440076436E-3</v>
      </c>
    </row>
    <row r="11" spans="1:11" ht="15" customHeight="1">
      <c r="A11" s="10">
        <v>5</v>
      </c>
      <c r="B11" s="37" t="s">
        <v>49</v>
      </c>
      <c r="C11" s="38">
        <f>Z12_udział_zamieszkałych_na_wsi!I12</f>
        <v>2517</v>
      </c>
      <c r="D11" s="38">
        <f>[2]Z13_wybrane_kategorie_bezrobot!D12</f>
        <v>522</v>
      </c>
      <c r="E11" s="40">
        <f>D11/C11</f>
        <v>0.20738974970202623</v>
      </c>
      <c r="F11" s="38">
        <f>[2]Z13_wybrane_kategorie_bezrobot!F12</f>
        <v>127</v>
      </c>
      <c r="G11" s="40">
        <f>F11/C11</f>
        <v>5.0456893126738178E-2</v>
      </c>
      <c r="H11" s="38">
        <f>[2]Z13_wybrane_kategorie_bezrobot!H12</f>
        <v>70</v>
      </c>
      <c r="I11" s="40">
        <f>H11/C11</f>
        <v>2.7810885975367503E-2</v>
      </c>
      <c r="J11" s="38">
        <f>[2]Z13_wybrane_kategorie_bezrobot!J12</f>
        <v>6</v>
      </c>
      <c r="K11" s="62">
        <f>J11/C11</f>
        <v>2.3837902264600714E-3</v>
      </c>
    </row>
    <row r="12" spans="1:11" ht="27" customHeight="1">
      <c r="A12" s="279" t="s">
        <v>161</v>
      </c>
      <c r="B12" s="335"/>
      <c r="C12" s="227">
        <f>SUM(C13:C18)</f>
        <v>17394</v>
      </c>
      <c r="D12" s="227">
        <f>SUM(D13:D18)</f>
        <v>1849</v>
      </c>
      <c r="E12" s="225">
        <f t="shared" ref="E12:E45" si="10">D12/C12</f>
        <v>0.10630102334138208</v>
      </c>
      <c r="F12" s="227">
        <f>SUM(F13:F18)</f>
        <v>863</v>
      </c>
      <c r="G12" s="225">
        <f t="shared" ref="G12:G45" si="11">F12/C12</f>
        <v>4.9614809704495805E-2</v>
      </c>
      <c r="H12" s="227">
        <f>SUM(H13:H18)</f>
        <v>617</v>
      </c>
      <c r="I12" s="225">
        <f t="shared" ref="I12:I44" si="12">H12/C12</f>
        <v>3.5472001839714842E-2</v>
      </c>
      <c r="J12" s="227">
        <f>SUM(J13:J18)</f>
        <v>37</v>
      </c>
      <c r="K12" s="236">
        <f t="shared" ref="K12:K44" si="13">J12/C12</f>
        <v>2.1271702886052663E-3</v>
      </c>
    </row>
    <row r="13" spans="1:11" ht="14.1" customHeight="1">
      <c r="A13" s="10">
        <v>1</v>
      </c>
      <c r="B13" s="37" t="s">
        <v>8</v>
      </c>
      <c r="C13" s="38">
        <f>Z12_udział_zamieszkałych_na_wsi!I14</f>
        <v>3454</v>
      </c>
      <c r="D13" s="38">
        <f>[2]Z13_wybrane_kategorie_bezrobot!D14</f>
        <v>408</v>
      </c>
      <c r="E13" s="40">
        <f t="shared" si="10"/>
        <v>0.11812391430225826</v>
      </c>
      <c r="F13" s="38">
        <f>[2]Z13_wybrane_kategorie_bezrobot!F14</f>
        <v>225</v>
      </c>
      <c r="G13" s="40">
        <f t="shared" si="11"/>
        <v>6.5141864504921834E-2</v>
      </c>
      <c r="H13" s="38">
        <f>[2]Z13_wybrane_kategorie_bezrobot!H14</f>
        <v>149</v>
      </c>
      <c r="I13" s="40">
        <f t="shared" si="12"/>
        <v>4.3138390272148233E-2</v>
      </c>
      <c r="J13" s="38">
        <f>[2]Z13_wybrane_kategorie_bezrobot!J14</f>
        <v>7</v>
      </c>
      <c r="K13" s="62">
        <f t="shared" si="13"/>
        <v>2.0266357845975681E-3</v>
      </c>
    </row>
    <row r="14" spans="1:11" ht="15" customHeight="1">
      <c r="A14" s="10">
        <v>2</v>
      </c>
      <c r="B14" s="37" t="s">
        <v>9</v>
      </c>
      <c r="C14" s="38">
        <f>Z12_udział_zamieszkałych_na_wsi!I15</f>
        <v>4024</v>
      </c>
      <c r="D14" s="38">
        <f>[2]Z13_wybrane_kategorie_bezrobot!D15</f>
        <v>390</v>
      </c>
      <c r="E14" s="40">
        <f t="shared" si="10"/>
        <v>9.6918489065606364E-2</v>
      </c>
      <c r="F14" s="38">
        <f>[2]Z13_wybrane_kategorie_bezrobot!F15</f>
        <v>172</v>
      </c>
      <c r="G14" s="40">
        <f t="shared" si="11"/>
        <v>4.2743538767395624E-2</v>
      </c>
      <c r="H14" s="38">
        <f>[2]Z13_wybrane_kategorie_bezrobot!H15</f>
        <v>127</v>
      </c>
      <c r="I14" s="40">
        <f t="shared" si="12"/>
        <v>3.1560636182902585E-2</v>
      </c>
      <c r="J14" s="38">
        <f>[2]Z13_wybrane_kategorie_bezrobot!J15</f>
        <v>5</v>
      </c>
      <c r="K14" s="62">
        <f t="shared" si="13"/>
        <v>1.242544731610338E-3</v>
      </c>
    </row>
    <row r="15" spans="1:11" ht="15" customHeight="1">
      <c r="A15" s="10">
        <v>3</v>
      </c>
      <c r="B15" s="37" t="s">
        <v>11</v>
      </c>
      <c r="C15" s="38">
        <f>Z12_udział_zamieszkałych_na_wsi!I16</f>
        <v>3141</v>
      </c>
      <c r="D15" s="38">
        <f>[2]Z13_wybrane_kategorie_bezrobot!D16</f>
        <v>256</v>
      </c>
      <c r="E15" s="40">
        <f t="shared" si="10"/>
        <v>8.1502706144539958E-2</v>
      </c>
      <c r="F15" s="38">
        <f>[2]Z13_wybrane_kategorie_bezrobot!F16</f>
        <v>57</v>
      </c>
      <c r="G15" s="40">
        <f t="shared" si="11"/>
        <v>1.8147086914995225E-2</v>
      </c>
      <c r="H15" s="38">
        <f>[2]Z13_wybrane_kategorie_bezrobot!H16</f>
        <v>144</v>
      </c>
      <c r="I15" s="40">
        <f t="shared" si="12"/>
        <v>4.5845272206303724E-2</v>
      </c>
      <c r="J15" s="38">
        <f>[2]Z13_wybrane_kategorie_bezrobot!J16</f>
        <v>9</v>
      </c>
      <c r="K15" s="62">
        <f t="shared" si="13"/>
        <v>2.8653295128939827E-3</v>
      </c>
    </row>
    <row r="16" spans="1:11" ht="15" customHeight="1">
      <c r="A16" s="10">
        <v>4</v>
      </c>
      <c r="B16" s="37" t="s">
        <v>12</v>
      </c>
      <c r="C16" s="38">
        <f>Z12_udział_zamieszkałych_na_wsi!I17</f>
        <v>2213</v>
      </c>
      <c r="D16" s="38">
        <f>[2]Z13_wybrane_kategorie_bezrobot!D17</f>
        <v>227</v>
      </c>
      <c r="E16" s="40">
        <f t="shared" si="10"/>
        <v>0.10257568910980569</v>
      </c>
      <c r="F16" s="38">
        <f>[2]Z13_wybrane_kategorie_bezrobot!F17</f>
        <v>137</v>
      </c>
      <c r="G16" s="40">
        <f t="shared" si="11"/>
        <v>6.190691369182106E-2</v>
      </c>
      <c r="H16" s="38">
        <f>[2]Z13_wybrane_kategorie_bezrobot!H17</f>
        <v>50</v>
      </c>
      <c r="I16" s="40">
        <f t="shared" si="12"/>
        <v>2.2593764121102575E-2</v>
      </c>
      <c r="J16" s="38">
        <f>[2]Z13_wybrane_kategorie_bezrobot!J17</f>
        <v>4</v>
      </c>
      <c r="K16" s="62">
        <f t="shared" si="13"/>
        <v>1.8075011296882061E-3</v>
      </c>
    </row>
    <row r="17" spans="1:11" ht="15" customHeight="1">
      <c r="A17" s="10">
        <v>5</v>
      </c>
      <c r="B17" s="37" t="s">
        <v>38</v>
      </c>
      <c r="C17" s="38">
        <f>Z12_udział_zamieszkałych_na_wsi!I18</f>
        <v>1735</v>
      </c>
      <c r="D17" s="38">
        <f>[2]Z13_wybrane_kategorie_bezrobot!D18</f>
        <v>301</v>
      </c>
      <c r="E17" s="40">
        <f t="shared" si="10"/>
        <v>0.17348703170028817</v>
      </c>
      <c r="F17" s="38">
        <f>[2]Z13_wybrane_kategorie_bezrobot!F18</f>
        <v>135</v>
      </c>
      <c r="G17" s="40">
        <f t="shared" si="11"/>
        <v>7.7809798270893377E-2</v>
      </c>
      <c r="H17" s="38">
        <f>[2]Z13_wybrane_kategorie_bezrobot!H18</f>
        <v>92</v>
      </c>
      <c r="I17" s="40">
        <f t="shared" si="12"/>
        <v>5.3025936599423631E-2</v>
      </c>
      <c r="J17" s="38">
        <f>[2]Z13_wybrane_kategorie_bezrobot!J18</f>
        <v>3</v>
      </c>
      <c r="K17" s="62">
        <f t="shared" si="13"/>
        <v>1.7291066282420749E-3</v>
      </c>
    </row>
    <row r="18" spans="1:11" s="55" customFormat="1" ht="15" customHeight="1">
      <c r="A18" s="18">
        <v>6</v>
      </c>
      <c r="B18" s="131" t="s">
        <v>10</v>
      </c>
      <c r="C18" s="39">
        <f>Z12_udział_zamieszkałych_na_wsi!I19</f>
        <v>2827</v>
      </c>
      <c r="D18" s="39">
        <f>[2]Z13_wybrane_kategorie_bezrobot!D19</f>
        <v>267</v>
      </c>
      <c r="E18" s="40">
        <f t="shared" si="10"/>
        <v>9.4446409621506897E-2</v>
      </c>
      <c r="F18" s="39">
        <f>[2]Z13_wybrane_kategorie_bezrobot!F19</f>
        <v>137</v>
      </c>
      <c r="G18" s="40">
        <f t="shared" si="11"/>
        <v>4.8461266360099044E-2</v>
      </c>
      <c r="H18" s="39">
        <f>[2]Z13_wybrane_kategorie_bezrobot!H19</f>
        <v>55</v>
      </c>
      <c r="I18" s="40">
        <f t="shared" si="12"/>
        <v>1.9455252918287938E-2</v>
      </c>
      <c r="J18" s="39">
        <f>[2]Z13_wybrane_kategorie_bezrobot!J19</f>
        <v>9</v>
      </c>
      <c r="K18" s="62">
        <f t="shared" si="13"/>
        <v>3.1835868411743897E-3</v>
      </c>
    </row>
    <row r="19" spans="1:11" s="51" customFormat="1" ht="25.5" customHeight="1">
      <c r="A19" s="279" t="s">
        <v>162</v>
      </c>
      <c r="B19" s="280"/>
      <c r="C19" s="230">
        <f>SUM(C20:C27)</f>
        <v>39172</v>
      </c>
      <c r="D19" s="230">
        <f>SUM(D20:D27)</f>
        <v>5829</v>
      </c>
      <c r="E19" s="225">
        <f t="shared" si="10"/>
        <v>0.1488052690697437</v>
      </c>
      <c r="F19" s="230">
        <f>SUM(F20:F27)</f>
        <v>1936</v>
      </c>
      <c r="G19" s="225">
        <f t="shared" si="11"/>
        <v>4.9423057285816398E-2</v>
      </c>
      <c r="H19" s="230">
        <f>SUM(H20:H27)</f>
        <v>703</v>
      </c>
      <c r="I19" s="225">
        <f t="shared" si="12"/>
        <v>1.7946492392525274E-2</v>
      </c>
      <c r="J19" s="230">
        <f>SUM(J20:J27)</f>
        <v>71</v>
      </c>
      <c r="K19" s="236">
        <f t="shared" si="13"/>
        <v>1.8125191463290106E-3</v>
      </c>
    </row>
    <row r="20" spans="1:11" ht="12.95" customHeight="1">
      <c r="A20" s="10">
        <v>1</v>
      </c>
      <c r="B20" s="37" t="s">
        <v>17</v>
      </c>
      <c r="C20" s="38">
        <f>Z12_udział_zamieszkałych_na_wsi!I21</f>
        <v>1168</v>
      </c>
      <c r="D20" s="38">
        <f>[2]Z13_wybrane_kategorie_bezrobot!D21</f>
        <v>107</v>
      </c>
      <c r="E20" s="40">
        <f t="shared" si="10"/>
        <v>9.1609589041095896E-2</v>
      </c>
      <c r="F20" s="38">
        <f>[2]Z13_wybrane_kategorie_bezrobot!F21</f>
        <v>70</v>
      </c>
      <c r="G20" s="40">
        <f t="shared" si="11"/>
        <v>5.9931506849315065E-2</v>
      </c>
      <c r="H20" s="38">
        <f>[2]Z13_wybrane_kategorie_bezrobot!H21</f>
        <v>38</v>
      </c>
      <c r="I20" s="40">
        <f t="shared" si="12"/>
        <v>3.2534246575342464E-2</v>
      </c>
      <c r="J20" s="38">
        <f>[2]Z13_wybrane_kategorie_bezrobot!J21</f>
        <v>6</v>
      </c>
      <c r="K20" s="62">
        <f t="shared" si="13"/>
        <v>5.1369863013698627E-3</v>
      </c>
    </row>
    <row r="21" spans="1:11" ht="15" customHeight="1">
      <c r="A21" s="10">
        <v>2</v>
      </c>
      <c r="B21" s="37" t="s">
        <v>18</v>
      </c>
      <c r="C21" s="38">
        <f>Z12_udział_zamieszkałych_na_wsi!I22</f>
        <v>2821</v>
      </c>
      <c r="D21" s="38">
        <f>[2]Z13_wybrane_kategorie_bezrobot!D22</f>
        <v>287</v>
      </c>
      <c r="E21" s="40">
        <f t="shared" si="10"/>
        <v>0.10173697270471464</v>
      </c>
      <c r="F21" s="38">
        <f>[2]Z13_wybrane_kategorie_bezrobot!F22</f>
        <v>139</v>
      </c>
      <c r="G21" s="40">
        <f t="shared" si="11"/>
        <v>4.9273307337823466E-2</v>
      </c>
      <c r="H21" s="38">
        <f>[2]Z13_wybrane_kategorie_bezrobot!H22</f>
        <v>52</v>
      </c>
      <c r="I21" s="40">
        <f t="shared" si="12"/>
        <v>1.8433179723502304E-2</v>
      </c>
      <c r="J21" s="38">
        <f>[2]Z13_wybrane_kategorie_bezrobot!J22</f>
        <v>8</v>
      </c>
      <c r="K21" s="62">
        <f t="shared" si="13"/>
        <v>2.8358738036157391E-3</v>
      </c>
    </row>
    <row r="22" spans="1:11" ht="15" customHeight="1">
      <c r="A22" s="10">
        <v>3</v>
      </c>
      <c r="B22" s="37" t="s">
        <v>19</v>
      </c>
      <c r="C22" s="38">
        <f>Z12_udział_zamieszkałych_na_wsi!I23</f>
        <v>1740</v>
      </c>
      <c r="D22" s="38">
        <f>[2]Z13_wybrane_kategorie_bezrobot!D23</f>
        <v>145</v>
      </c>
      <c r="E22" s="40">
        <f t="shared" si="10"/>
        <v>8.3333333333333329E-2</v>
      </c>
      <c r="F22" s="38">
        <f>[2]Z13_wybrane_kategorie_bezrobot!F23</f>
        <v>2</v>
      </c>
      <c r="G22" s="40">
        <f t="shared" si="11"/>
        <v>1.1494252873563218E-3</v>
      </c>
      <c r="H22" s="38">
        <f>[2]Z13_wybrane_kategorie_bezrobot!H23</f>
        <v>59</v>
      </c>
      <c r="I22" s="40">
        <f t="shared" si="12"/>
        <v>3.3908045977011497E-2</v>
      </c>
      <c r="J22" s="38">
        <f>[2]Z13_wybrane_kategorie_bezrobot!J23</f>
        <v>1</v>
      </c>
      <c r="K22" s="62">
        <f t="shared" si="13"/>
        <v>5.7471264367816091E-4</v>
      </c>
    </row>
    <row r="23" spans="1:11" ht="15" customHeight="1">
      <c r="A23" s="10">
        <v>4</v>
      </c>
      <c r="B23" s="37" t="s">
        <v>80</v>
      </c>
      <c r="C23" s="38">
        <f>Z12_udział_zamieszkałych_na_wsi!I24</f>
        <v>3813</v>
      </c>
      <c r="D23" s="38">
        <f>[2]Z13_wybrane_kategorie_bezrobot!D24</f>
        <v>614</v>
      </c>
      <c r="E23" s="40">
        <f t="shared" si="10"/>
        <v>0.16102806189352217</v>
      </c>
      <c r="F23" s="38">
        <f>[2]Z13_wybrane_kategorie_bezrobot!F24</f>
        <v>232</v>
      </c>
      <c r="G23" s="40">
        <f t="shared" si="11"/>
        <v>6.0844479412536061E-2</v>
      </c>
      <c r="H23" s="38">
        <f>[2]Z13_wybrane_kategorie_bezrobot!H24</f>
        <v>89</v>
      </c>
      <c r="I23" s="40">
        <f t="shared" si="12"/>
        <v>2.3341201153947024E-2</v>
      </c>
      <c r="J23" s="38">
        <f>[2]Z13_wybrane_kategorie_bezrobot!J24</f>
        <v>2</v>
      </c>
      <c r="K23" s="62">
        <f t="shared" si="13"/>
        <v>5.2452137424600052E-4</v>
      </c>
    </row>
    <row r="24" spans="1:11" ht="15" customHeight="1">
      <c r="A24" s="10">
        <v>5</v>
      </c>
      <c r="B24" s="37" t="s">
        <v>20</v>
      </c>
      <c r="C24" s="38">
        <f>Z12_udział_zamieszkałych_na_wsi!I25</f>
        <v>10672</v>
      </c>
      <c r="D24" s="38">
        <f>[2]Z13_wybrane_kategorie_bezrobot!D25</f>
        <v>1731</v>
      </c>
      <c r="E24" s="40">
        <f t="shared" si="10"/>
        <v>0.16220014992503748</v>
      </c>
      <c r="F24" s="38">
        <f>[2]Z13_wybrane_kategorie_bezrobot!F25</f>
        <v>578</v>
      </c>
      <c r="G24" s="40">
        <f t="shared" si="11"/>
        <v>5.4160419790104948E-2</v>
      </c>
      <c r="H24" s="38">
        <f>[2]Z13_wybrane_kategorie_bezrobot!H25</f>
        <v>179</v>
      </c>
      <c r="I24" s="40">
        <f t="shared" si="12"/>
        <v>1.6772863568215893E-2</v>
      </c>
      <c r="J24" s="38">
        <f>[2]Z13_wybrane_kategorie_bezrobot!J25</f>
        <v>19</v>
      </c>
      <c r="K24" s="62">
        <f t="shared" si="13"/>
        <v>1.780359820089955E-3</v>
      </c>
    </row>
    <row r="25" spans="1:11" ht="15" customHeight="1">
      <c r="A25" s="10">
        <v>6</v>
      </c>
      <c r="B25" s="37" t="s">
        <v>21</v>
      </c>
      <c r="C25" s="38">
        <f>Z12_udział_zamieszkałych_na_wsi!I26</f>
        <v>3716</v>
      </c>
      <c r="D25" s="38">
        <f>[2]Z13_wybrane_kategorie_bezrobot!D26</f>
        <v>667</v>
      </c>
      <c r="E25" s="40">
        <f t="shared" si="10"/>
        <v>0.17949407965554359</v>
      </c>
      <c r="F25" s="38">
        <f>[2]Z13_wybrane_kategorie_bezrobot!F26</f>
        <v>141</v>
      </c>
      <c r="G25" s="40">
        <f t="shared" si="11"/>
        <v>3.7944025834230358E-2</v>
      </c>
      <c r="H25" s="38">
        <f>[2]Z13_wybrane_kategorie_bezrobot!H26</f>
        <v>50</v>
      </c>
      <c r="I25" s="40">
        <f t="shared" si="12"/>
        <v>1.3455328310010764E-2</v>
      </c>
      <c r="J25" s="38">
        <f>[2]Z13_wybrane_kategorie_bezrobot!J26</f>
        <v>2</v>
      </c>
      <c r="K25" s="62">
        <f t="shared" si="13"/>
        <v>5.3821313240043052E-4</v>
      </c>
    </row>
    <row r="26" spans="1:11" ht="15" customHeight="1">
      <c r="A26" s="10">
        <v>7</v>
      </c>
      <c r="B26" s="37" t="s">
        <v>22</v>
      </c>
      <c r="C26" s="38">
        <f>Z12_udział_zamieszkałych_na_wsi!I27</f>
        <v>1720</v>
      </c>
      <c r="D26" s="38">
        <f>[2]Z13_wybrane_kategorie_bezrobot!D27</f>
        <v>244</v>
      </c>
      <c r="E26" s="40">
        <f t="shared" si="10"/>
        <v>0.14186046511627906</v>
      </c>
      <c r="F26" s="38">
        <f>[2]Z13_wybrane_kategorie_bezrobot!F27</f>
        <v>50</v>
      </c>
      <c r="G26" s="40">
        <f t="shared" si="11"/>
        <v>2.9069767441860465E-2</v>
      </c>
      <c r="H26" s="38">
        <f>[2]Z13_wybrane_kategorie_bezrobot!H27</f>
        <v>65</v>
      </c>
      <c r="I26" s="40">
        <f t="shared" si="12"/>
        <v>3.7790697674418602E-2</v>
      </c>
      <c r="J26" s="38">
        <f>[2]Z13_wybrane_kategorie_bezrobot!J27</f>
        <v>3</v>
      </c>
      <c r="K26" s="62">
        <f t="shared" si="13"/>
        <v>1.7441860465116279E-3</v>
      </c>
    </row>
    <row r="27" spans="1:11" s="55" customFormat="1" ht="15" customHeight="1">
      <c r="A27" s="18">
        <v>8</v>
      </c>
      <c r="B27" s="131" t="s">
        <v>82</v>
      </c>
      <c r="C27" s="39">
        <f>Z12_udział_zamieszkałych_na_wsi!I28</f>
        <v>13522</v>
      </c>
      <c r="D27" s="39">
        <f>[2]Z13_wybrane_kategorie_bezrobot!D28</f>
        <v>2034</v>
      </c>
      <c r="E27" s="40">
        <f t="shared" si="10"/>
        <v>0.15042153527584676</v>
      </c>
      <c r="F27" s="39">
        <f>[2]Z13_wybrane_kategorie_bezrobot!F28</f>
        <v>724</v>
      </c>
      <c r="G27" s="40">
        <f t="shared" si="11"/>
        <v>5.3542375388256173E-2</v>
      </c>
      <c r="H27" s="39">
        <f>[2]Z13_wybrane_kategorie_bezrobot!H28</f>
        <v>171</v>
      </c>
      <c r="I27" s="40">
        <f t="shared" si="12"/>
        <v>1.2646058275403048E-2</v>
      </c>
      <c r="J27" s="39">
        <f>[2]Z13_wybrane_kategorie_bezrobot!J28</f>
        <v>30</v>
      </c>
      <c r="K27" s="62">
        <f t="shared" si="13"/>
        <v>2.2186067149829905E-3</v>
      </c>
    </row>
    <row r="28" spans="1:11" s="55" customFormat="1" ht="25.5" customHeight="1">
      <c r="A28" s="279" t="s">
        <v>126</v>
      </c>
      <c r="B28" s="280"/>
      <c r="C28" s="230">
        <f>C29</f>
        <v>30431</v>
      </c>
      <c r="D28" s="230">
        <f>D29</f>
        <v>4441</v>
      </c>
      <c r="E28" s="225">
        <f t="shared" si="10"/>
        <v>0.14593670927672439</v>
      </c>
      <c r="F28" s="230">
        <f>F29</f>
        <v>1673</v>
      </c>
      <c r="G28" s="225">
        <f t="shared" si="11"/>
        <v>5.4976832834938059E-2</v>
      </c>
      <c r="H28" s="230">
        <f>H29</f>
        <v>324</v>
      </c>
      <c r="I28" s="225">
        <f t="shared" si="12"/>
        <v>1.0647037560382504E-2</v>
      </c>
      <c r="J28" s="230">
        <f>J29</f>
        <v>583</v>
      </c>
      <c r="K28" s="236">
        <f t="shared" si="13"/>
        <v>1.9158095363280864E-2</v>
      </c>
    </row>
    <row r="29" spans="1:11" s="55" customFormat="1" ht="15" customHeight="1">
      <c r="A29" s="18">
        <v>1</v>
      </c>
      <c r="B29" s="131" t="s">
        <v>129</v>
      </c>
      <c r="C29" s="39">
        <f>Z12_udział_zamieszkałych_na_wsi!I30</f>
        <v>30431</v>
      </c>
      <c r="D29" s="39">
        <f>[2]Z13_wybrane_kategorie_bezrobot!D30</f>
        <v>4441</v>
      </c>
      <c r="E29" s="40">
        <f t="shared" si="10"/>
        <v>0.14593670927672439</v>
      </c>
      <c r="F29" s="39">
        <f>[2]Z13_wybrane_kategorie_bezrobot!F30</f>
        <v>1673</v>
      </c>
      <c r="G29" s="40">
        <f t="shared" si="11"/>
        <v>5.4976832834938059E-2</v>
      </c>
      <c r="H29" s="39">
        <f>[2]Z13_wybrane_kategorie_bezrobot!H30</f>
        <v>324</v>
      </c>
      <c r="I29" s="40">
        <f t="shared" si="12"/>
        <v>1.0647037560382504E-2</v>
      </c>
      <c r="J29" s="39">
        <f>[2]Z13_wybrane_kategorie_bezrobot!J30</f>
        <v>583</v>
      </c>
      <c r="K29" s="62">
        <f t="shared" si="13"/>
        <v>1.9158095363280864E-2</v>
      </c>
    </row>
    <row r="30" spans="1:11" s="51" customFormat="1" ht="25.5" customHeight="1">
      <c r="A30" s="279" t="s">
        <v>163</v>
      </c>
      <c r="B30" s="280"/>
      <c r="C30" s="230">
        <f>SUM(C31:C36)</f>
        <v>22906</v>
      </c>
      <c r="D30" s="230">
        <f>SUM(D31:D36)</f>
        <v>3078</v>
      </c>
      <c r="E30" s="225">
        <f t="shared" si="10"/>
        <v>0.134375272854274</v>
      </c>
      <c r="F30" s="230">
        <f>SUM(F31:F36)</f>
        <v>1882</v>
      </c>
      <c r="G30" s="225">
        <f t="shared" si="11"/>
        <v>8.2161878983672401E-2</v>
      </c>
      <c r="H30" s="230">
        <f>SUM(H31:H36)</f>
        <v>429</v>
      </c>
      <c r="I30" s="225">
        <f t="shared" si="12"/>
        <v>1.872871736662883E-2</v>
      </c>
      <c r="J30" s="230">
        <f>SUM(J31:J36)</f>
        <v>116</v>
      </c>
      <c r="K30" s="236">
        <f t="shared" si="13"/>
        <v>5.0641753252422947E-3</v>
      </c>
    </row>
    <row r="31" spans="1:11" ht="12.95" customHeight="1">
      <c r="A31" s="10">
        <v>1</v>
      </c>
      <c r="B31" s="37" t="s">
        <v>25</v>
      </c>
      <c r="C31" s="38">
        <f>Z12_udział_zamieszkałych_na_wsi!I32</f>
        <v>4211</v>
      </c>
      <c r="D31" s="38">
        <f>[2]Z13_wybrane_kategorie_bezrobot!D32</f>
        <v>437</v>
      </c>
      <c r="E31" s="40">
        <f t="shared" si="10"/>
        <v>0.10377582521966279</v>
      </c>
      <c r="F31" s="38">
        <f>[2]Z13_wybrane_kategorie_bezrobot!F32</f>
        <v>400</v>
      </c>
      <c r="G31" s="40">
        <f t="shared" si="11"/>
        <v>9.4989313702208505E-2</v>
      </c>
      <c r="H31" s="38">
        <f>[2]Z13_wybrane_kategorie_bezrobot!H32</f>
        <v>70</v>
      </c>
      <c r="I31" s="40">
        <f t="shared" si="12"/>
        <v>1.6623129897886488E-2</v>
      </c>
      <c r="J31" s="38">
        <f>[2]Z13_wybrane_kategorie_bezrobot!J32</f>
        <v>2</v>
      </c>
      <c r="K31" s="62">
        <f t="shared" si="13"/>
        <v>4.7494656851104251E-4</v>
      </c>
    </row>
    <row r="32" spans="1:11" ht="15" customHeight="1">
      <c r="A32" s="10">
        <v>2</v>
      </c>
      <c r="B32" s="37" t="s">
        <v>28</v>
      </c>
      <c r="C32" s="38">
        <f>Z12_udział_zamieszkałych_na_wsi!I33</f>
        <v>3104</v>
      </c>
      <c r="D32" s="38">
        <f>[2]Z13_wybrane_kategorie_bezrobot!D33</f>
        <v>398</v>
      </c>
      <c r="E32" s="40">
        <f t="shared" si="10"/>
        <v>0.12822164948453607</v>
      </c>
      <c r="F32" s="38">
        <f>[2]Z13_wybrane_kategorie_bezrobot!F33</f>
        <v>266</v>
      </c>
      <c r="G32" s="40">
        <f t="shared" si="11"/>
        <v>8.5695876288659795E-2</v>
      </c>
      <c r="H32" s="38">
        <f>[2]Z13_wybrane_kategorie_bezrobot!H33</f>
        <v>46</v>
      </c>
      <c r="I32" s="40">
        <f t="shared" si="12"/>
        <v>1.4819587628865979E-2</v>
      </c>
      <c r="J32" s="38">
        <f>[2]Z13_wybrane_kategorie_bezrobot!J33</f>
        <v>19</v>
      </c>
      <c r="K32" s="62">
        <f t="shared" si="13"/>
        <v>6.1211340206185566E-3</v>
      </c>
    </row>
    <row r="33" spans="1:11" ht="15" customHeight="1">
      <c r="A33" s="10">
        <v>3</v>
      </c>
      <c r="B33" s="37" t="s">
        <v>54</v>
      </c>
      <c r="C33" s="38">
        <f>Z12_udział_zamieszkałych_na_wsi!I34</f>
        <v>2849</v>
      </c>
      <c r="D33" s="38">
        <f>[2]Z13_wybrane_kategorie_bezrobot!D34</f>
        <v>496</v>
      </c>
      <c r="E33" s="40">
        <f t="shared" si="10"/>
        <v>0.17409617409617409</v>
      </c>
      <c r="F33" s="38">
        <f>[2]Z13_wybrane_kategorie_bezrobot!F34</f>
        <v>170</v>
      </c>
      <c r="G33" s="40">
        <f t="shared" si="11"/>
        <v>5.9670059670059672E-2</v>
      </c>
      <c r="H33" s="38">
        <f>[2]Z13_wybrane_kategorie_bezrobot!H34</f>
        <v>82</v>
      </c>
      <c r="I33" s="40">
        <f t="shared" si="12"/>
        <v>2.8782028782028783E-2</v>
      </c>
      <c r="J33" s="38">
        <f>[2]Z13_wybrane_kategorie_bezrobot!J34</f>
        <v>15</v>
      </c>
      <c r="K33" s="62">
        <f t="shared" si="13"/>
        <v>5.2650052650052648E-3</v>
      </c>
    </row>
    <row r="34" spans="1:11" ht="15" customHeight="1">
      <c r="A34" s="10">
        <v>4</v>
      </c>
      <c r="B34" s="37" t="s">
        <v>29</v>
      </c>
      <c r="C34" s="38">
        <f>Z12_udział_zamieszkałych_na_wsi!I35</f>
        <v>2327</v>
      </c>
      <c r="D34" s="38">
        <f>[2]Z13_wybrane_kategorie_bezrobot!D35</f>
        <v>301</v>
      </c>
      <c r="E34" s="40">
        <f t="shared" si="10"/>
        <v>0.12935109583154275</v>
      </c>
      <c r="F34" s="38">
        <f>[2]Z13_wybrane_kategorie_bezrobot!F35</f>
        <v>176</v>
      </c>
      <c r="G34" s="40">
        <f t="shared" si="11"/>
        <v>7.5633863343360544E-2</v>
      </c>
      <c r="H34" s="38">
        <f>[2]Z13_wybrane_kategorie_bezrobot!H35</f>
        <v>42</v>
      </c>
      <c r="I34" s="40">
        <f t="shared" si="12"/>
        <v>1.8048990116029222E-2</v>
      </c>
      <c r="J34" s="38">
        <f>[2]Z13_wybrane_kategorie_bezrobot!J35</f>
        <v>9</v>
      </c>
      <c r="K34" s="62">
        <f t="shared" si="13"/>
        <v>3.867640739149119E-3</v>
      </c>
    </row>
    <row r="35" spans="1:11" ht="15" customHeight="1">
      <c r="A35" s="10">
        <v>5</v>
      </c>
      <c r="B35" s="37" t="s">
        <v>30</v>
      </c>
      <c r="C35" s="38">
        <f>Z12_udział_zamieszkałych_na_wsi!I36</f>
        <v>2595</v>
      </c>
      <c r="D35" s="38">
        <f>[2]Z13_wybrane_kategorie_bezrobot!D36</f>
        <v>392</v>
      </c>
      <c r="E35" s="40">
        <f t="shared" si="10"/>
        <v>0.15105973025048169</v>
      </c>
      <c r="F35" s="38">
        <f>[2]Z13_wybrane_kategorie_bezrobot!F36</f>
        <v>174</v>
      </c>
      <c r="G35" s="40">
        <f t="shared" si="11"/>
        <v>6.7052023121387277E-2</v>
      </c>
      <c r="H35" s="38">
        <f>[2]Z13_wybrane_kategorie_bezrobot!H36</f>
        <v>52</v>
      </c>
      <c r="I35" s="40">
        <f t="shared" si="12"/>
        <v>2.0038535645472061E-2</v>
      </c>
      <c r="J35" s="38">
        <f>[2]Z13_wybrane_kategorie_bezrobot!J36</f>
        <v>24</v>
      </c>
      <c r="K35" s="62">
        <f t="shared" si="13"/>
        <v>9.2485549132947983E-3</v>
      </c>
    </row>
    <row r="36" spans="1:11" ht="15" customHeight="1">
      <c r="A36" s="10">
        <v>6</v>
      </c>
      <c r="B36" s="37" t="s">
        <v>37</v>
      </c>
      <c r="C36" s="38">
        <f>Z12_udział_zamieszkałych_na_wsi!I37</f>
        <v>7820</v>
      </c>
      <c r="D36" s="38">
        <f>[2]Z13_wybrane_kategorie_bezrobot!D37</f>
        <v>1054</v>
      </c>
      <c r="E36" s="40">
        <f t="shared" si="10"/>
        <v>0.13478260869565217</v>
      </c>
      <c r="F36" s="38">
        <f>[2]Z13_wybrane_kategorie_bezrobot!F37</f>
        <v>696</v>
      </c>
      <c r="G36" s="40">
        <f t="shared" si="11"/>
        <v>8.9002557544757027E-2</v>
      </c>
      <c r="H36" s="38">
        <f>[2]Z13_wybrane_kategorie_bezrobot!H37</f>
        <v>137</v>
      </c>
      <c r="I36" s="40">
        <f t="shared" si="12"/>
        <v>1.7519181585677751E-2</v>
      </c>
      <c r="J36" s="38">
        <f>[2]Z13_wybrane_kategorie_bezrobot!J37</f>
        <v>47</v>
      </c>
      <c r="K36" s="62">
        <f t="shared" si="13"/>
        <v>6.0102301790281327E-3</v>
      </c>
    </row>
    <row r="37" spans="1:11" s="51" customFormat="1" ht="25.5" customHeight="1">
      <c r="A37" s="279" t="s">
        <v>164</v>
      </c>
      <c r="B37" s="280"/>
      <c r="C37" s="230">
        <f>SUM(C38:C44)</f>
        <v>17262</v>
      </c>
      <c r="D37" s="230">
        <f>SUM(D38:D44)</f>
        <v>2705</v>
      </c>
      <c r="E37" s="225">
        <f t="shared" si="10"/>
        <v>0.15670258370988299</v>
      </c>
      <c r="F37" s="230">
        <f>SUM(F38:F44)</f>
        <v>976</v>
      </c>
      <c r="G37" s="225">
        <f t="shared" si="11"/>
        <v>5.6540377708260918E-2</v>
      </c>
      <c r="H37" s="230">
        <f>SUM(H38:H44)</f>
        <v>274</v>
      </c>
      <c r="I37" s="225">
        <f t="shared" si="12"/>
        <v>1.5873015873015872E-2</v>
      </c>
      <c r="J37" s="230">
        <f>SUM(J38:J44)</f>
        <v>137</v>
      </c>
      <c r="K37" s="236">
        <f t="shared" si="13"/>
        <v>7.9365079365079361E-3</v>
      </c>
    </row>
    <row r="38" spans="1:11" ht="15" customHeight="1">
      <c r="A38" s="10">
        <v>1</v>
      </c>
      <c r="B38" s="37" t="s">
        <v>26</v>
      </c>
      <c r="C38" s="38">
        <f>Z12_udział_zamieszkałych_na_wsi!I39</f>
        <v>1281</v>
      </c>
      <c r="D38" s="38">
        <f>[2]Z13_wybrane_kategorie_bezrobot!D39</f>
        <v>286</v>
      </c>
      <c r="E38" s="40">
        <f t="shared" si="10"/>
        <v>0.22326307572209211</v>
      </c>
      <c r="F38" s="38">
        <f>[2]Z13_wybrane_kategorie_bezrobot!F39</f>
        <v>82</v>
      </c>
      <c r="G38" s="40">
        <f t="shared" si="11"/>
        <v>6.401249024199844E-2</v>
      </c>
      <c r="H38" s="38">
        <f>[2]Z13_wybrane_kategorie_bezrobot!H39</f>
        <v>25</v>
      </c>
      <c r="I38" s="40">
        <f t="shared" si="12"/>
        <v>1.95160031225605E-2</v>
      </c>
      <c r="J38" s="38">
        <f>[2]Z13_wybrane_kategorie_bezrobot!J39</f>
        <v>7</v>
      </c>
      <c r="K38" s="62">
        <f t="shared" si="13"/>
        <v>5.4644808743169399E-3</v>
      </c>
    </row>
    <row r="39" spans="1:11" ht="15" customHeight="1">
      <c r="A39" s="10">
        <v>2</v>
      </c>
      <c r="B39" s="37" t="s">
        <v>27</v>
      </c>
      <c r="C39" s="38">
        <f>Z12_udział_zamieszkałych_na_wsi!I40</f>
        <v>1175</v>
      </c>
      <c r="D39" s="38">
        <f>[2]Z13_wybrane_kategorie_bezrobot!D40</f>
        <v>258</v>
      </c>
      <c r="E39" s="40">
        <f t="shared" si="10"/>
        <v>0.21957446808510639</v>
      </c>
      <c r="F39" s="38">
        <f>[2]Z13_wybrane_kategorie_bezrobot!F40</f>
        <v>59</v>
      </c>
      <c r="G39" s="40">
        <f t="shared" si="11"/>
        <v>5.0212765957446809E-2</v>
      </c>
      <c r="H39" s="38">
        <f>[2]Z13_wybrane_kategorie_bezrobot!H40</f>
        <v>39</v>
      </c>
      <c r="I39" s="40">
        <f t="shared" si="12"/>
        <v>3.3191489361702124E-2</v>
      </c>
      <c r="J39" s="38">
        <f>[2]Z13_wybrane_kategorie_bezrobot!J40</f>
        <v>9</v>
      </c>
      <c r="K39" s="62">
        <f t="shared" si="13"/>
        <v>7.659574468085106E-3</v>
      </c>
    </row>
    <row r="40" spans="1:11" ht="15" customHeight="1">
      <c r="A40" s="10">
        <v>3</v>
      </c>
      <c r="B40" s="37" t="s">
        <v>31</v>
      </c>
      <c r="C40" s="38">
        <f>Z12_udział_zamieszkałych_na_wsi!I41</f>
        <v>4080</v>
      </c>
      <c r="D40" s="38">
        <f>[2]Z13_wybrane_kategorie_bezrobot!D41</f>
        <v>648</v>
      </c>
      <c r="E40" s="40">
        <f t="shared" si="10"/>
        <v>0.1588235294117647</v>
      </c>
      <c r="F40" s="38">
        <f>[2]Z13_wybrane_kategorie_bezrobot!F41</f>
        <v>287</v>
      </c>
      <c r="G40" s="40">
        <f t="shared" si="11"/>
        <v>7.0343137254901961E-2</v>
      </c>
      <c r="H40" s="38">
        <f>[2]Z13_wybrane_kategorie_bezrobot!H41</f>
        <v>40</v>
      </c>
      <c r="I40" s="40">
        <f t="shared" si="12"/>
        <v>9.8039215686274508E-3</v>
      </c>
      <c r="J40" s="38">
        <f>[2]Z13_wybrane_kategorie_bezrobot!J41</f>
        <v>45</v>
      </c>
      <c r="K40" s="62">
        <f t="shared" si="13"/>
        <v>1.1029411764705883E-2</v>
      </c>
    </row>
    <row r="41" spans="1:11" ht="15" customHeight="1">
      <c r="A41" s="10">
        <v>4</v>
      </c>
      <c r="B41" s="37" t="s">
        <v>32</v>
      </c>
      <c r="C41" s="38">
        <f>Z12_udział_zamieszkałych_na_wsi!I42</f>
        <v>3412</v>
      </c>
      <c r="D41" s="38">
        <f>[2]Z13_wybrane_kategorie_bezrobot!D42</f>
        <v>512</v>
      </c>
      <c r="E41" s="40">
        <f t="shared" si="10"/>
        <v>0.15005861664712777</v>
      </c>
      <c r="F41" s="38">
        <f>[2]Z13_wybrane_kategorie_bezrobot!F42</f>
        <v>233</v>
      </c>
      <c r="G41" s="40">
        <f t="shared" si="11"/>
        <v>6.8288393903868705E-2</v>
      </c>
      <c r="H41" s="38">
        <f>[2]Z13_wybrane_kategorie_bezrobot!H42</f>
        <v>33</v>
      </c>
      <c r="I41" s="40">
        <f t="shared" si="12"/>
        <v>9.6717467760844087E-3</v>
      </c>
      <c r="J41" s="38">
        <f>[2]Z13_wybrane_kategorie_bezrobot!J42</f>
        <v>42</v>
      </c>
      <c r="K41" s="62">
        <f t="shared" si="13"/>
        <v>1.23094958968347E-2</v>
      </c>
    </row>
    <row r="42" spans="1:11" ht="15" customHeight="1">
      <c r="A42" s="10">
        <v>5</v>
      </c>
      <c r="B42" s="37" t="s">
        <v>34</v>
      </c>
      <c r="C42" s="38">
        <f>Z12_udział_zamieszkałych_na_wsi!I43</f>
        <v>2524</v>
      </c>
      <c r="D42" s="38">
        <f>[2]Z13_wybrane_kategorie_bezrobot!D43</f>
        <v>328</v>
      </c>
      <c r="E42" s="40">
        <f t="shared" si="10"/>
        <v>0.12995245641838352</v>
      </c>
      <c r="F42" s="38">
        <f>[2]Z13_wybrane_kategorie_bezrobot!F43</f>
        <v>5</v>
      </c>
      <c r="G42" s="40">
        <f t="shared" si="11"/>
        <v>1.9809825673534074E-3</v>
      </c>
      <c r="H42" s="38">
        <f>[2]Z13_wybrane_kategorie_bezrobot!H43</f>
        <v>65</v>
      </c>
      <c r="I42" s="40">
        <f t="shared" si="12"/>
        <v>2.5752773375594295E-2</v>
      </c>
      <c r="J42" s="38">
        <f>[2]Z13_wybrane_kategorie_bezrobot!J43</f>
        <v>7</v>
      </c>
      <c r="K42" s="62">
        <f t="shared" si="13"/>
        <v>2.7733755942947703E-3</v>
      </c>
    </row>
    <row r="43" spans="1:11" ht="15" customHeight="1">
      <c r="A43" s="10">
        <v>6</v>
      </c>
      <c r="B43" s="43" t="s">
        <v>35</v>
      </c>
      <c r="C43" s="38">
        <f>Z12_udział_zamieszkałych_na_wsi!I44</f>
        <v>1638</v>
      </c>
      <c r="D43" s="38">
        <f>[2]Z13_wybrane_kategorie_bezrobot!D44</f>
        <v>303</v>
      </c>
      <c r="E43" s="40">
        <f t="shared" si="10"/>
        <v>0.18498168498168499</v>
      </c>
      <c r="F43" s="38">
        <f>[2]Z13_wybrane_kategorie_bezrobot!F44</f>
        <v>158</v>
      </c>
      <c r="G43" s="40">
        <f t="shared" si="11"/>
        <v>9.6459096459096463E-2</v>
      </c>
      <c r="H43" s="38">
        <f>[2]Z13_wybrane_kategorie_bezrobot!H44</f>
        <v>21</v>
      </c>
      <c r="I43" s="40">
        <f t="shared" si="12"/>
        <v>1.282051282051282E-2</v>
      </c>
      <c r="J43" s="38">
        <f>[2]Z13_wybrane_kategorie_bezrobot!J44</f>
        <v>14</v>
      </c>
      <c r="K43" s="62">
        <f t="shared" si="13"/>
        <v>8.5470085470085479E-3</v>
      </c>
    </row>
    <row r="44" spans="1:11" ht="15" customHeight="1">
      <c r="A44" s="10">
        <v>7</v>
      </c>
      <c r="B44" s="37" t="s">
        <v>39</v>
      </c>
      <c r="C44" s="38">
        <f>Z12_udział_zamieszkałych_na_wsi!I45</f>
        <v>3152</v>
      </c>
      <c r="D44" s="38">
        <f>[2]Z13_wybrane_kategorie_bezrobot!D45</f>
        <v>370</v>
      </c>
      <c r="E44" s="40">
        <f t="shared" si="10"/>
        <v>0.11738578680203046</v>
      </c>
      <c r="F44" s="38">
        <f>[2]Z13_wybrane_kategorie_bezrobot!F45</f>
        <v>152</v>
      </c>
      <c r="G44" s="40">
        <f t="shared" si="11"/>
        <v>4.8223350253807105E-2</v>
      </c>
      <c r="H44" s="38">
        <f>[2]Z13_wybrane_kategorie_bezrobot!H45</f>
        <v>51</v>
      </c>
      <c r="I44" s="40">
        <f t="shared" si="12"/>
        <v>1.6180203045685279E-2</v>
      </c>
      <c r="J44" s="38">
        <f>[2]Z13_wybrane_kategorie_bezrobot!J45</f>
        <v>13</v>
      </c>
      <c r="K44" s="62">
        <f t="shared" si="13"/>
        <v>4.1243654822335028E-3</v>
      </c>
    </row>
    <row r="45" spans="1:11" s="51" customFormat="1" ht="25.5" customHeight="1">
      <c r="A45" s="279" t="s">
        <v>165</v>
      </c>
      <c r="B45" s="280"/>
      <c r="C45" s="230">
        <f>SUM(C46:C49)</f>
        <v>15848</v>
      </c>
      <c r="D45" s="230">
        <f>SUM(D46:D49)</f>
        <v>2296</v>
      </c>
      <c r="E45" s="225">
        <f t="shared" si="10"/>
        <v>0.14487632508833923</v>
      </c>
      <c r="F45" s="230">
        <f>SUM(F46:F49)</f>
        <v>469</v>
      </c>
      <c r="G45" s="225">
        <f t="shared" si="11"/>
        <v>2.959363957597173E-2</v>
      </c>
      <c r="H45" s="230">
        <f>SUM(H46:H49)</f>
        <v>378</v>
      </c>
      <c r="I45" s="225">
        <f t="shared" ref="I45" si="14">H45/C45</f>
        <v>2.3851590106007067E-2</v>
      </c>
      <c r="J45" s="230">
        <f>SUM(J46:J49)</f>
        <v>24</v>
      </c>
      <c r="K45" s="236">
        <f t="shared" ref="K45" si="15">J45/C45</f>
        <v>1.5143866733972741E-3</v>
      </c>
    </row>
    <row r="46" spans="1:11" ht="12.95" customHeight="1">
      <c r="A46" s="10">
        <v>1</v>
      </c>
      <c r="B46" s="37" t="s">
        <v>13</v>
      </c>
      <c r="C46" s="38">
        <f>Z12_udział_zamieszkałych_na_wsi!I47</f>
        <v>2842</v>
      </c>
      <c r="D46" s="38">
        <f>[2]Z13_wybrane_kategorie_bezrobot!D47</f>
        <v>509</v>
      </c>
      <c r="E46" s="40">
        <f t="shared" ref="E46:E48" si="16">D46/C46</f>
        <v>0.17909922589725547</v>
      </c>
      <c r="F46" s="38">
        <f>[2]Z13_wybrane_kategorie_bezrobot!F47</f>
        <v>157</v>
      </c>
      <c r="G46" s="40">
        <f t="shared" si="5"/>
        <v>5.5242786769880363E-2</v>
      </c>
      <c r="H46" s="38">
        <f>[2]Z13_wybrane_kategorie_bezrobot!H47</f>
        <v>71</v>
      </c>
      <c r="I46" s="40">
        <f t="shared" si="6"/>
        <v>2.4982406755805771E-2</v>
      </c>
      <c r="J46" s="38">
        <f>[2]Z13_wybrane_kategorie_bezrobot!J47</f>
        <v>4</v>
      </c>
      <c r="K46" s="62">
        <f t="shared" si="8"/>
        <v>1.4074595355383533E-3</v>
      </c>
    </row>
    <row r="47" spans="1:11" ht="15" customHeight="1">
      <c r="A47" s="10">
        <v>2</v>
      </c>
      <c r="B47" s="37" t="s">
        <v>14</v>
      </c>
      <c r="C47" s="38">
        <f>Z12_udział_zamieszkałych_na_wsi!I48</f>
        <v>4887</v>
      </c>
      <c r="D47" s="38">
        <f>[2]Z13_wybrane_kategorie_bezrobot!D48</f>
        <v>845</v>
      </c>
      <c r="E47" s="40">
        <f t="shared" si="16"/>
        <v>0.17290771434417843</v>
      </c>
      <c r="F47" s="38">
        <f>[2]Z13_wybrane_kategorie_bezrobot!F48</f>
        <v>224</v>
      </c>
      <c r="G47" s="40">
        <f t="shared" si="5"/>
        <v>4.5835891139758542E-2</v>
      </c>
      <c r="H47" s="38">
        <f>[2]Z13_wybrane_kategorie_bezrobot!H48</f>
        <v>134</v>
      </c>
      <c r="I47" s="40">
        <f t="shared" si="6"/>
        <v>2.7419684878248415E-2</v>
      </c>
      <c r="J47" s="38">
        <f>[2]Z13_wybrane_kategorie_bezrobot!J48</f>
        <v>3</v>
      </c>
      <c r="K47" s="62">
        <f t="shared" si="8"/>
        <v>6.1387354205033758E-4</v>
      </c>
    </row>
    <row r="48" spans="1:11" ht="15" customHeight="1">
      <c r="A48" s="10">
        <v>3</v>
      </c>
      <c r="B48" s="37" t="s">
        <v>16</v>
      </c>
      <c r="C48" s="38">
        <f>Z12_udział_zamieszkałych_na_wsi!I49</f>
        <v>3225</v>
      </c>
      <c r="D48" s="38">
        <f>[2]Z13_wybrane_kategorie_bezrobot!D49</f>
        <v>416</v>
      </c>
      <c r="E48" s="40">
        <f t="shared" si="16"/>
        <v>0.12899224806201551</v>
      </c>
      <c r="F48" s="38">
        <f>[2]Z13_wybrane_kategorie_bezrobot!F49</f>
        <v>73</v>
      </c>
      <c r="G48" s="40">
        <f t="shared" si="5"/>
        <v>2.2635658914728681E-2</v>
      </c>
      <c r="H48" s="38">
        <f>[2]Z13_wybrane_kategorie_bezrobot!H49</f>
        <v>66</v>
      </c>
      <c r="I48" s="40">
        <f t="shared" si="6"/>
        <v>2.0465116279069766E-2</v>
      </c>
      <c r="J48" s="38">
        <f>[2]Z13_wybrane_kategorie_bezrobot!J49</f>
        <v>2</v>
      </c>
      <c r="K48" s="62">
        <f t="shared" si="8"/>
        <v>6.2015503875968996E-4</v>
      </c>
    </row>
    <row r="49" spans="1:11" s="55" customFormat="1" ht="15" customHeight="1">
      <c r="A49" s="18">
        <v>4</v>
      </c>
      <c r="B49" s="131" t="s">
        <v>15</v>
      </c>
      <c r="C49" s="39">
        <f>Z12_udział_zamieszkałych_na_wsi!I50</f>
        <v>4894</v>
      </c>
      <c r="D49" s="39">
        <f>[2]Z13_wybrane_kategorie_bezrobot!D50</f>
        <v>526</v>
      </c>
      <c r="E49" s="40">
        <f>D49/C49</f>
        <v>0.10747854515733551</v>
      </c>
      <c r="F49" s="39">
        <f>[2]Z13_wybrane_kategorie_bezrobot!F50</f>
        <v>15</v>
      </c>
      <c r="G49" s="40">
        <f t="shared" si="5"/>
        <v>3.064977523498161E-3</v>
      </c>
      <c r="H49" s="39">
        <f>[2]Z13_wybrane_kategorie_bezrobot!H50</f>
        <v>107</v>
      </c>
      <c r="I49" s="40">
        <f t="shared" si="6"/>
        <v>2.1863506334286881E-2</v>
      </c>
      <c r="J49" s="39">
        <f>[2]Z13_wybrane_kategorie_bezrobot!J50</f>
        <v>15</v>
      </c>
      <c r="K49" s="62">
        <f t="shared" si="8"/>
        <v>3.064977523498161E-3</v>
      </c>
    </row>
    <row r="50" spans="1:11" s="51" customFormat="1" ht="25.5" customHeight="1">
      <c r="A50" s="279" t="s">
        <v>166</v>
      </c>
      <c r="B50" s="280"/>
      <c r="C50" s="230">
        <f>SUM(C51:C55)</f>
        <v>9204</v>
      </c>
      <c r="D50" s="230">
        <f>SUM(D51:D55)</f>
        <v>1085</v>
      </c>
      <c r="E50" s="225">
        <f>D50/C50</f>
        <v>0.11788352890047805</v>
      </c>
      <c r="F50" s="230">
        <f>SUM(F51:F55)</f>
        <v>602</v>
      </c>
      <c r="G50" s="225">
        <f t="shared" si="5"/>
        <v>6.5406345067362023E-2</v>
      </c>
      <c r="H50" s="230">
        <f>SUM(H51:H55)</f>
        <v>275</v>
      </c>
      <c r="I50" s="225">
        <f t="shared" si="6"/>
        <v>2.9878313776618863E-2</v>
      </c>
      <c r="J50" s="230">
        <f>SUM(J51:J55)</f>
        <v>35</v>
      </c>
      <c r="K50" s="236">
        <f t="shared" si="8"/>
        <v>3.8026944806605822E-3</v>
      </c>
    </row>
    <row r="51" spans="1:11" ht="12" customHeight="1">
      <c r="A51" s="10">
        <v>1</v>
      </c>
      <c r="B51" s="37" t="s">
        <v>85</v>
      </c>
      <c r="C51" s="38">
        <f>Z12_udział_zamieszkałych_na_wsi!I52</f>
        <v>1004</v>
      </c>
      <c r="D51" s="38">
        <f>[2]Z13_wybrane_kategorie_bezrobot!D52</f>
        <v>76</v>
      </c>
      <c r="E51" s="40">
        <f t="shared" ref="E51:E55" si="17">D51/C51</f>
        <v>7.5697211155378488E-2</v>
      </c>
      <c r="F51" s="38">
        <f>[2]Z13_wybrane_kategorie_bezrobot!F52</f>
        <v>45</v>
      </c>
      <c r="G51" s="40">
        <f t="shared" si="5"/>
        <v>4.4820717131474105E-2</v>
      </c>
      <c r="H51" s="38">
        <f>[2]Z13_wybrane_kategorie_bezrobot!H52</f>
        <v>33</v>
      </c>
      <c r="I51" s="40">
        <f t="shared" si="6"/>
        <v>3.2868525896414341E-2</v>
      </c>
      <c r="J51" s="38">
        <f>[2]Z13_wybrane_kategorie_bezrobot!J52</f>
        <v>0</v>
      </c>
      <c r="K51" s="62">
        <f t="shared" si="8"/>
        <v>0</v>
      </c>
    </row>
    <row r="52" spans="1:11" ht="15" customHeight="1">
      <c r="A52" s="10">
        <v>2</v>
      </c>
      <c r="B52" s="37" t="s">
        <v>23</v>
      </c>
      <c r="C52" s="38">
        <f>Z12_udział_zamieszkałych_na_wsi!I53</f>
        <v>2124</v>
      </c>
      <c r="D52" s="38">
        <f>[2]Z13_wybrane_kategorie_bezrobot!D53</f>
        <v>291</v>
      </c>
      <c r="E52" s="40">
        <f t="shared" si="17"/>
        <v>0.13700564971751411</v>
      </c>
      <c r="F52" s="38">
        <f>[2]Z13_wybrane_kategorie_bezrobot!F53</f>
        <v>149</v>
      </c>
      <c r="G52" s="40">
        <f t="shared" si="5"/>
        <v>7.0150659133709978E-2</v>
      </c>
      <c r="H52" s="38">
        <f>[2]Z13_wybrane_kategorie_bezrobot!H53</f>
        <v>76</v>
      </c>
      <c r="I52" s="40">
        <f t="shared" si="6"/>
        <v>3.5781544256120526E-2</v>
      </c>
      <c r="J52" s="38">
        <f>[2]Z13_wybrane_kategorie_bezrobot!J53</f>
        <v>4</v>
      </c>
      <c r="K52" s="62">
        <f t="shared" si="8"/>
        <v>1.8832391713747645E-3</v>
      </c>
    </row>
    <row r="53" spans="1:11" ht="15" customHeight="1">
      <c r="A53" s="10">
        <v>3</v>
      </c>
      <c r="B53" s="37" t="s">
        <v>24</v>
      </c>
      <c r="C53" s="38">
        <f>Z12_udział_zamieszkałych_na_wsi!I54</f>
        <v>1564</v>
      </c>
      <c r="D53" s="38">
        <f>[2]Z13_wybrane_kategorie_bezrobot!D54</f>
        <v>162</v>
      </c>
      <c r="E53" s="40">
        <f t="shared" si="17"/>
        <v>0.10358056265984655</v>
      </c>
      <c r="F53" s="38">
        <f>[2]Z13_wybrane_kategorie_bezrobot!F54</f>
        <v>103</v>
      </c>
      <c r="G53" s="40">
        <f t="shared" si="5"/>
        <v>6.5856777493606133E-2</v>
      </c>
      <c r="H53" s="38">
        <f>[2]Z13_wybrane_kategorie_bezrobot!H54</f>
        <v>55</v>
      </c>
      <c r="I53" s="40">
        <f t="shared" si="6"/>
        <v>3.5166240409207163E-2</v>
      </c>
      <c r="J53" s="38">
        <f>[2]Z13_wybrane_kategorie_bezrobot!J54</f>
        <v>3</v>
      </c>
      <c r="K53" s="62">
        <f t="shared" si="8"/>
        <v>1.9181585677749361E-3</v>
      </c>
    </row>
    <row r="54" spans="1:11" ht="15" customHeight="1">
      <c r="A54" s="10">
        <v>4</v>
      </c>
      <c r="B54" s="37" t="s">
        <v>36</v>
      </c>
      <c r="C54" s="38">
        <f>Z12_udział_zamieszkałych_na_wsi!I55</f>
        <v>2269</v>
      </c>
      <c r="D54" s="38">
        <f>[2]Z13_wybrane_kategorie_bezrobot!D55</f>
        <v>274</v>
      </c>
      <c r="E54" s="40">
        <f t="shared" si="17"/>
        <v>0.12075804319083297</v>
      </c>
      <c r="F54" s="38">
        <f>[2]Z13_wybrane_kategorie_bezrobot!F55</f>
        <v>118</v>
      </c>
      <c r="G54" s="40">
        <f t="shared" si="5"/>
        <v>5.2005288673424417E-2</v>
      </c>
      <c r="H54" s="38">
        <f>[2]Z13_wybrane_kategorie_bezrobot!H55</f>
        <v>61</v>
      </c>
      <c r="I54" s="40">
        <f t="shared" si="6"/>
        <v>2.6884089907448214E-2</v>
      </c>
      <c r="J54" s="38">
        <f>[2]Z13_wybrane_kategorie_bezrobot!J55</f>
        <v>4</v>
      </c>
      <c r="K54" s="62">
        <f t="shared" si="8"/>
        <v>1.7628911414720142E-3</v>
      </c>
    </row>
    <row r="55" spans="1:11" s="55" customFormat="1" ht="15" customHeight="1" thickBot="1">
      <c r="A55" s="27">
        <v>5</v>
      </c>
      <c r="B55" s="63" t="s">
        <v>87</v>
      </c>
      <c r="C55" s="64">
        <f>Z12_udział_zamieszkałych_na_wsi!I56</f>
        <v>2243</v>
      </c>
      <c r="D55" s="64">
        <f>[2]Z13_wybrane_kategorie_bezrobot!D56</f>
        <v>282</v>
      </c>
      <c r="E55" s="65">
        <f t="shared" si="17"/>
        <v>0.12572447614801605</v>
      </c>
      <c r="F55" s="64">
        <f>[2]Z13_wybrane_kategorie_bezrobot!F56</f>
        <v>187</v>
      </c>
      <c r="G55" s="65">
        <f t="shared" si="5"/>
        <v>8.3370485956308513E-2</v>
      </c>
      <c r="H55" s="64">
        <f>[2]Z13_wybrane_kategorie_bezrobot!H56</f>
        <v>50</v>
      </c>
      <c r="I55" s="65">
        <f t="shared" si="6"/>
        <v>2.229157378510923E-2</v>
      </c>
      <c r="J55" s="64">
        <f>[2]Z13_wybrane_kategorie_bezrobot!J56</f>
        <v>24</v>
      </c>
      <c r="K55" s="66">
        <f t="shared" si="8"/>
        <v>1.069995541685243E-2</v>
      </c>
    </row>
    <row r="56" spans="1:11" ht="13.5" thickTop="1"/>
    <row r="102" ht="15" customHeight="1"/>
  </sheetData>
  <mergeCells count="12">
    <mergeCell ref="A1:K1"/>
    <mergeCell ref="A2:K2"/>
    <mergeCell ref="A4:B4"/>
    <mergeCell ref="A5:B5"/>
    <mergeCell ref="A6:B6"/>
    <mergeCell ref="A50:B50"/>
    <mergeCell ref="A12:B12"/>
    <mergeCell ref="A45:B45"/>
    <mergeCell ref="A19:B19"/>
    <mergeCell ref="A28:B28"/>
    <mergeCell ref="A30:B30"/>
    <mergeCell ref="A37:B37"/>
  </mergeCells>
  <printOptions horizontalCentered="1" verticalCentered="1"/>
  <pageMargins left="0.78740157480314965" right="0.39370078740157483" top="0.59055118110236227" bottom="0.59055118110236227" header="0" footer="0"/>
  <pageSetup paperSize="9" scale="68" orientation="portrait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zoomScaleNormal="100" zoomScaleSheetLayoutView="100" workbookViewId="0">
      <selection activeCell="R13" sqref="R13"/>
    </sheetView>
  </sheetViews>
  <sheetFormatPr defaultColWidth="7.85546875" defaultRowHeight="12.75"/>
  <cols>
    <col min="1" max="1" width="3.140625" style="136" customWidth="1"/>
    <col min="2" max="2" width="20.28515625" style="136" customWidth="1"/>
    <col min="3" max="3" width="10.5703125" style="136" customWidth="1"/>
    <col min="4" max="4" width="8.5703125" style="136" customWidth="1"/>
    <col min="5" max="5" width="9.7109375" style="136" customWidth="1"/>
    <col min="6" max="6" width="8.42578125" style="136" customWidth="1"/>
    <col min="7" max="7" width="7.85546875" style="136" customWidth="1"/>
    <col min="8" max="8" width="8.7109375" style="136" customWidth="1"/>
    <col min="9" max="9" width="8.85546875" style="136" customWidth="1"/>
    <col min="10" max="10" width="8.28515625" style="136" customWidth="1"/>
    <col min="11" max="11" width="8.42578125" style="136" customWidth="1"/>
    <col min="12" max="12" width="8.28515625" style="136" customWidth="1"/>
    <col min="13" max="13" width="8.140625" style="136" customWidth="1"/>
    <col min="14" max="14" width="7.42578125" style="136" customWidth="1"/>
    <col min="15" max="15" width="9.140625" style="136" customWidth="1"/>
    <col min="16" max="256" width="7.85546875" style="136"/>
    <col min="257" max="257" width="3.140625" style="136" customWidth="1"/>
    <col min="258" max="258" width="20.28515625" style="136" customWidth="1"/>
    <col min="259" max="259" width="10.5703125" style="136" customWidth="1"/>
    <col min="260" max="260" width="8.5703125" style="136" customWidth="1"/>
    <col min="261" max="261" width="9.7109375" style="136" customWidth="1"/>
    <col min="262" max="262" width="8.42578125" style="136" customWidth="1"/>
    <col min="263" max="263" width="7.85546875" style="136" customWidth="1"/>
    <col min="264" max="264" width="8.7109375" style="136" customWidth="1"/>
    <col min="265" max="265" width="8.85546875" style="136" customWidth="1"/>
    <col min="266" max="266" width="8.28515625" style="136" customWidth="1"/>
    <col min="267" max="267" width="8.42578125" style="136" customWidth="1"/>
    <col min="268" max="268" width="8.28515625" style="136" customWidth="1"/>
    <col min="269" max="269" width="8.140625" style="136" customWidth="1"/>
    <col min="270" max="270" width="7.42578125" style="136" customWidth="1"/>
    <col min="271" max="271" width="9.140625" style="136" customWidth="1"/>
    <col min="272" max="512" width="7.85546875" style="136"/>
    <col min="513" max="513" width="3.140625" style="136" customWidth="1"/>
    <col min="514" max="514" width="20.28515625" style="136" customWidth="1"/>
    <col min="515" max="515" width="10.5703125" style="136" customWidth="1"/>
    <col min="516" max="516" width="8.5703125" style="136" customWidth="1"/>
    <col min="517" max="517" width="9.7109375" style="136" customWidth="1"/>
    <col min="518" max="518" width="8.42578125" style="136" customWidth="1"/>
    <col min="519" max="519" width="7.85546875" style="136" customWidth="1"/>
    <col min="520" max="520" width="8.7109375" style="136" customWidth="1"/>
    <col min="521" max="521" width="8.85546875" style="136" customWidth="1"/>
    <col min="522" max="522" width="8.28515625" style="136" customWidth="1"/>
    <col min="523" max="523" width="8.42578125" style="136" customWidth="1"/>
    <col min="524" max="524" width="8.28515625" style="136" customWidth="1"/>
    <col min="525" max="525" width="8.140625" style="136" customWidth="1"/>
    <col min="526" max="526" width="7.42578125" style="136" customWidth="1"/>
    <col min="527" max="527" width="9.140625" style="136" customWidth="1"/>
    <col min="528" max="768" width="7.85546875" style="136"/>
    <col min="769" max="769" width="3.140625" style="136" customWidth="1"/>
    <col min="770" max="770" width="20.28515625" style="136" customWidth="1"/>
    <col min="771" max="771" width="10.5703125" style="136" customWidth="1"/>
    <col min="772" max="772" width="8.5703125" style="136" customWidth="1"/>
    <col min="773" max="773" width="9.7109375" style="136" customWidth="1"/>
    <col min="774" max="774" width="8.42578125" style="136" customWidth="1"/>
    <col min="775" max="775" width="7.85546875" style="136" customWidth="1"/>
    <col min="776" max="776" width="8.7109375" style="136" customWidth="1"/>
    <col min="777" max="777" width="8.85546875" style="136" customWidth="1"/>
    <col min="778" max="778" width="8.28515625" style="136" customWidth="1"/>
    <col min="779" max="779" width="8.42578125" style="136" customWidth="1"/>
    <col min="780" max="780" width="8.28515625" style="136" customWidth="1"/>
    <col min="781" max="781" width="8.140625" style="136" customWidth="1"/>
    <col min="782" max="782" width="7.42578125" style="136" customWidth="1"/>
    <col min="783" max="783" width="9.140625" style="136" customWidth="1"/>
    <col min="784" max="1024" width="7.85546875" style="136"/>
    <col min="1025" max="1025" width="3.140625" style="136" customWidth="1"/>
    <col min="1026" max="1026" width="20.28515625" style="136" customWidth="1"/>
    <col min="1027" max="1027" width="10.5703125" style="136" customWidth="1"/>
    <col min="1028" max="1028" width="8.5703125" style="136" customWidth="1"/>
    <col min="1029" max="1029" width="9.7109375" style="136" customWidth="1"/>
    <col min="1030" max="1030" width="8.42578125" style="136" customWidth="1"/>
    <col min="1031" max="1031" width="7.85546875" style="136" customWidth="1"/>
    <col min="1032" max="1032" width="8.7109375" style="136" customWidth="1"/>
    <col min="1033" max="1033" width="8.85546875" style="136" customWidth="1"/>
    <col min="1034" max="1034" width="8.28515625" style="136" customWidth="1"/>
    <col min="1035" max="1035" width="8.42578125" style="136" customWidth="1"/>
    <col min="1036" max="1036" width="8.28515625" style="136" customWidth="1"/>
    <col min="1037" max="1037" width="8.140625" style="136" customWidth="1"/>
    <col min="1038" max="1038" width="7.42578125" style="136" customWidth="1"/>
    <col min="1039" max="1039" width="9.140625" style="136" customWidth="1"/>
    <col min="1040" max="1280" width="7.85546875" style="136"/>
    <col min="1281" max="1281" width="3.140625" style="136" customWidth="1"/>
    <col min="1282" max="1282" width="20.28515625" style="136" customWidth="1"/>
    <col min="1283" max="1283" width="10.5703125" style="136" customWidth="1"/>
    <col min="1284" max="1284" width="8.5703125" style="136" customWidth="1"/>
    <col min="1285" max="1285" width="9.7109375" style="136" customWidth="1"/>
    <col min="1286" max="1286" width="8.42578125" style="136" customWidth="1"/>
    <col min="1287" max="1287" width="7.85546875" style="136" customWidth="1"/>
    <col min="1288" max="1288" width="8.7109375" style="136" customWidth="1"/>
    <col min="1289" max="1289" width="8.85546875" style="136" customWidth="1"/>
    <col min="1290" max="1290" width="8.28515625" style="136" customWidth="1"/>
    <col min="1291" max="1291" width="8.42578125" style="136" customWidth="1"/>
    <col min="1292" max="1292" width="8.28515625" style="136" customWidth="1"/>
    <col min="1293" max="1293" width="8.140625" style="136" customWidth="1"/>
    <col min="1294" max="1294" width="7.42578125" style="136" customWidth="1"/>
    <col min="1295" max="1295" width="9.140625" style="136" customWidth="1"/>
    <col min="1296" max="1536" width="7.85546875" style="136"/>
    <col min="1537" max="1537" width="3.140625" style="136" customWidth="1"/>
    <col min="1538" max="1538" width="20.28515625" style="136" customWidth="1"/>
    <col min="1539" max="1539" width="10.5703125" style="136" customWidth="1"/>
    <col min="1540" max="1540" width="8.5703125" style="136" customWidth="1"/>
    <col min="1541" max="1541" width="9.7109375" style="136" customWidth="1"/>
    <col min="1542" max="1542" width="8.42578125" style="136" customWidth="1"/>
    <col min="1543" max="1543" width="7.85546875" style="136" customWidth="1"/>
    <col min="1544" max="1544" width="8.7109375" style="136" customWidth="1"/>
    <col min="1545" max="1545" width="8.85546875" style="136" customWidth="1"/>
    <col min="1546" max="1546" width="8.28515625" style="136" customWidth="1"/>
    <col min="1547" max="1547" width="8.42578125" style="136" customWidth="1"/>
    <col min="1548" max="1548" width="8.28515625" style="136" customWidth="1"/>
    <col min="1549" max="1549" width="8.140625" style="136" customWidth="1"/>
    <col min="1550" max="1550" width="7.42578125" style="136" customWidth="1"/>
    <col min="1551" max="1551" width="9.140625" style="136" customWidth="1"/>
    <col min="1552" max="1792" width="7.85546875" style="136"/>
    <col min="1793" max="1793" width="3.140625" style="136" customWidth="1"/>
    <col min="1794" max="1794" width="20.28515625" style="136" customWidth="1"/>
    <col min="1795" max="1795" width="10.5703125" style="136" customWidth="1"/>
    <col min="1796" max="1796" width="8.5703125" style="136" customWidth="1"/>
    <col min="1797" max="1797" width="9.7109375" style="136" customWidth="1"/>
    <col min="1798" max="1798" width="8.42578125" style="136" customWidth="1"/>
    <col min="1799" max="1799" width="7.85546875" style="136" customWidth="1"/>
    <col min="1800" max="1800" width="8.7109375" style="136" customWidth="1"/>
    <col min="1801" max="1801" width="8.85546875" style="136" customWidth="1"/>
    <col min="1802" max="1802" width="8.28515625" style="136" customWidth="1"/>
    <col min="1803" max="1803" width="8.42578125" style="136" customWidth="1"/>
    <col min="1804" max="1804" width="8.28515625" style="136" customWidth="1"/>
    <col min="1805" max="1805" width="8.140625" style="136" customWidth="1"/>
    <col min="1806" max="1806" width="7.42578125" style="136" customWidth="1"/>
    <col min="1807" max="1807" width="9.140625" style="136" customWidth="1"/>
    <col min="1808" max="2048" width="7.85546875" style="136"/>
    <col min="2049" max="2049" width="3.140625" style="136" customWidth="1"/>
    <col min="2050" max="2050" width="20.28515625" style="136" customWidth="1"/>
    <col min="2051" max="2051" width="10.5703125" style="136" customWidth="1"/>
    <col min="2052" max="2052" width="8.5703125" style="136" customWidth="1"/>
    <col min="2053" max="2053" width="9.7109375" style="136" customWidth="1"/>
    <col min="2054" max="2054" width="8.42578125" style="136" customWidth="1"/>
    <col min="2055" max="2055" width="7.85546875" style="136" customWidth="1"/>
    <col min="2056" max="2056" width="8.7109375" style="136" customWidth="1"/>
    <col min="2057" max="2057" width="8.85546875" style="136" customWidth="1"/>
    <col min="2058" max="2058" width="8.28515625" style="136" customWidth="1"/>
    <col min="2059" max="2059" width="8.42578125" style="136" customWidth="1"/>
    <col min="2060" max="2060" width="8.28515625" style="136" customWidth="1"/>
    <col min="2061" max="2061" width="8.140625" style="136" customWidth="1"/>
    <col min="2062" max="2062" width="7.42578125" style="136" customWidth="1"/>
    <col min="2063" max="2063" width="9.140625" style="136" customWidth="1"/>
    <col min="2064" max="2304" width="7.85546875" style="136"/>
    <col min="2305" max="2305" width="3.140625" style="136" customWidth="1"/>
    <col min="2306" max="2306" width="20.28515625" style="136" customWidth="1"/>
    <col min="2307" max="2307" width="10.5703125" style="136" customWidth="1"/>
    <col min="2308" max="2308" width="8.5703125" style="136" customWidth="1"/>
    <col min="2309" max="2309" width="9.7109375" style="136" customWidth="1"/>
    <col min="2310" max="2310" width="8.42578125" style="136" customWidth="1"/>
    <col min="2311" max="2311" width="7.85546875" style="136" customWidth="1"/>
    <col min="2312" max="2312" width="8.7109375" style="136" customWidth="1"/>
    <col min="2313" max="2313" width="8.85546875" style="136" customWidth="1"/>
    <col min="2314" max="2314" width="8.28515625" style="136" customWidth="1"/>
    <col min="2315" max="2315" width="8.42578125" style="136" customWidth="1"/>
    <col min="2316" max="2316" width="8.28515625" style="136" customWidth="1"/>
    <col min="2317" max="2317" width="8.140625" style="136" customWidth="1"/>
    <col min="2318" max="2318" width="7.42578125" style="136" customWidth="1"/>
    <col min="2319" max="2319" width="9.140625" style="136" customWidth="1"/>
    <col min="2320" max="2560" width="7.85546875" style="136"/>
    <col min="2561" max="2561" width="3.140625" style="136" customWidth="1"/>
    <col min="2562" max="2562" width="20.28515625" style="136" customWidth="1"/>
    <col min="2563" max="2563" width="10.5703125" style="136" customWidth="1"/>
    <col min="2564" max="2564" width="8.5703125" style="136" customWidth="1"/>
    <col min="2565" max="2565" width="9.7109375" style="136" customWidth="1"/>
    <col min="2566" max="2566" width="8.42578125" style="136" customWidth="1"/>
    <col min="2567" max="2567" width="7.85546875" style="136" customWidth="1"/>
    <col min="2568" max="2568" width="8.7109375" style="136" customWidth="1"/>
    <col min="2569" max="2569" width="8.85546875" style="136" customWidth="1"/>
    <col min="2570" max="2570" width="8.28515625" style="136" customWidth="1"/>
    <col min="2571" max="2571" width="8.42578125" style="136" customWidth="1"/>
    <col min="2572" max="2572" width="8.28515625" style="136" customWidth="1"/>
    <col min="2573" max="2573" width="8.140625" style="136" customWidth="1"/>
    <col min="2574" max="2574" width="7.42578125" style="136" customWidth="1"/>
    <col min="2575" max="2575" width="9.140625" style="136" customWidth="1"/>
    <col min="2576" max="2816" width="7.85546875" style="136"/>
    <col min="2817" max="2817" width="3.140625" style="136" customWidth="1"/>
    <col min="2818" max="2818" width="20.28515625" style="136" customWidth="1"/>
    <col min="2819" max="2819" width="10.5703125" style="136" customWidth="1"/>
    <col min="2820" max="2820" width="8.5703125" style="136" customWidth="1"/>
    <col min="2821" max="2821" width="9.7109375" style="136" customWidth="1"/>
    <col min="2822" max="2822" width="8.42578125" style="136" customWidth="1"/>
    <col min="2823" max="2823" width="7.85546875" style="136" customWidth="1"/>
    <col min="2824" max="2824" width="8.7109375" style="136" customWidth="1"/>
    <col min="2825" max="2825" width="8.85546875" style="136" customWidth="1"/>
    <col min="2826" max="2826" width="8.28515625" style="136" customWidth="1"/>
    <col min="2827" max="2827" width="8.42578125" style="136" customWidth="1"/>
    <col min="2828" max="2828" width="8.28515625" style="136" customWidth="1"/>
    <col min="2829" max="2829" width="8.140625" style="136" customWidth="1"/>
    <col min="2830" max="2830" width="7.42578125" style="136" customWidth="1"/>
    <col min="2831" max="2831" width="9.140625" style="136" customWidth="1"/>
    <col min="2832" max="3072" width="7.85546875" style="136"/>
    <col min="3073" max="3073" width="3.140625" style="136" customWidth="1"/>
    <col min="3074" max="3074" width="20.28515625" style="136" customWidth="1"/>
    <col min="3075" max="3075" width="10.5703125" style="136" customWidth="1"/>
    <col min="3076" max="3076" width="8.5703125" style="136" customWidth="1"/>
    <col min="3077" max="3077" width="9.7109375" style="136" customWidth="1"/>
    <col min="3078" max="3078" width="8.42578125" style="136" customWidth="1"/>
    <col min="3079" max="3079" width="7.85546875" style="136" customWidth="1"/>
    <col min="3080" max="3080" width="8.7109375" style="136" customWidth="1"/>
    <col min="3081" max="3081" width="8.85546875" style="136" customWidth="1"/>
    <col min="3082" max="3082" width="8.28515625" style="136" customWidth="1"/>
    <col min="3083" max="3083" width="8.42578125" style="136" customWidth="1"/>
    <col min="3084" max="3084" width="8.28515625" style="136" customWidth="1"/>
    <col min="3085" max="3085" width="8.140625" style="136" customWidth="1"/>
    <col min="3086" max="3086" width="7.42578125" style="136" customWidth="1"/>
    <col min="3087" max="3087" width="9.140625" style="136" customWidth="1"/>
    <col min="3088" max="3328" width="7.85546875" style="136"/>
    <col min="3329" max="3329" width="3.140625" style="136" customWidth="1"/>
    <col min="3330" max="3330" width="20.28515625" style="136" customWidth="1"/>
    <col min="3331" max="3331" width="10.5703125" style="136" customWidth="1"/>
    <col min="3332" max="3332" width="8.5703125" style="136" customWidth="1"/>
    <col min="3333" max="3333" width="9.7109375" style="136" customWidth="1"/>
    <col min="3334" max="3334" width="8.42578125" style="136" customWidth="1"/>
    <col min="3335" max="3335" width="7.85546875" style="136" customWidth="1"/>
    <col min="3336" max="3336" width="8.7109375" style="136" customWidth="1"/>
    <col min="3337" max="3337" width="8.85546875" style="136" customWidth="1"/>
    <col min="3338" max="3338" width="8.28515625" style="136" customWidth="1"/>
    <col min="3339" max="3339" width="8.42578125" style="136" customWidth="1"/>
    <col min="3340" max="3340" width="8.28515625" style="136" customWidth="1"/>
    <col min="3341" max="3341" width="8.140625" style="136" customWidth="1"/>
    <col min="3342" max="3342" width="7.42578125" style="136" customWidth="1"/>
    <col min="3343" max="3343" width="9.140625" style="136" customWidth="1"/>
    <col min="3344" max="3584" width="7.85546875" style="136"/>
    <col min="3585" max="3585" width="3.140625" style="136" customWidth="1"/>
    <col min="3586" max="3586" width="20.28515625" style="136" customWidth="1"/>
    <col min="3587" max="3587" width="10.5703125" style="136" customWidth="1"/>
    <col min="3588" max="3588" width="8.5703125" style="136" customWidth="1"/>
    <col min="3589" max="3589" width="9.7109375" style="136" customWidth="1"/>
    <col min="3590" max="3590" width="8.42578125" style="136" customWidth="1"/>
    <col min="3591" max="3591" width="7.85546875" style="136" customWidth="1"/>
    <col min="3592" max="3592" width="8.7109375" style="136" customWidth="1"/>
    <col min="3593" max="3593" width="8.85546875" style="136" customWidth="1"/>
    <col min="3594" max="3594" width="8.28515625" style="136" customWidth="1"/>
    <col min="3595" max="3595" width="8.42578125" style="136" customWidth="1"/>
    <col min="3596" max="3596" width="8.28515625" style="136" customWidth="1"/>
    <col min="3597" max="3597" width="8.140625" style="136" customWidth="1"/>
    <col min="3598" max="3598" width="7.42578125" style="136" customWidth="1"/>
    <col min="3599" max="3599" width="9.140625" style="136" customWidth="1"/>
    <col min="3600" max="3840" width="7.85546875" style="136"/>
    <col min="3841" max="3841" width="3.140625" style="136" customWidth="1"/>
    <col min="3842" max="3842" width="20.28515625" style="136" customWidth="1"/>
    <col min="3843" max="3843" width="10.5703125" style="136" customWidth="1"/>
    <col min="3844" max="3844" width="8.5703125" style="136" customWidth="1"/>
    <col min="3845" max="3845" width="9.7109375" style="136" customWidth="1"/>
    <col min="3846" max="3846" width="8.42578125" style="136" customWidth="1"/>
    <col min="3847" max="3847" width="7.85546875" style="136" customWidth="1"/>
    <col min="3848" max="3848" width="8.7109375" style="136" customWidth="1"/>
    <col min="3849" max="3849" width="8.85546875" style="136" customWidth="1"/>
    <col min="3850" max="3850" width="8.28515625" style="136" customWidth="1"/>
    <col min="3851" max="3851" width="8.42578125" style="136" customWidth="1"/>
    <col min="3852" max="3852" width="8.28515625" style="136" customWidth="1"/>
    <col min="3853" max="3853" width="8.140625" style="136" customWidth="1"/>
    <col min="3854" max="3854" width="7.42578125" style="136" customWidth="1"/>
    <col min="3855" max="3855" width="9.140625" style="136" customWidth="1"/>
    <col min="3856" max="4096" width="7.85546875" style="136"/>
    <col min="4097" max="4097" width="3.140625" style="136" customWidth="1"/>
    <col min="4098" max="4098" width="20.28515625" style="136" customWidth="1"/>
    <col min="4099" max="4099" width="10.5703125" style="136" customWidth="1"/>
    <col min="4100" max="4100" width="8.5703125" style="136" customWidth="1"/>
    <col min="4101" max="4101" width="9.7109375" style="136" customWidth="1"/>
    <col min="4102" max="4102" width="8.42578125" style="136" customWidth="1"/>
    <col min="4103" max="4103" width="7.85546875" style="136" customWidth="1"/>
    <col min="4104" max="4104" width="8.7109375" style="136" customWidth="1"/>
    <col min="4105" max="4105" width="8.85546875" style="136" customWidth="1"/>
    <col min="4106" max="4106" width="8.28515625" style="136" customWidth="1"/>
    <col min="4107" max="4107" width="8.42578125" style="136" customWidth="1"/>
    <col min="4108" max="4108" width="8.28515625" style="136" customWidth="1"/>
    <col min="4109" max="4109" width="8.140625" style="136" customWidth="1"/>
    <col min="4110" max="4110" width="7.42578125" style="136" customWidth="1"/>
    <col min="4111" max="4111" width="9.140625" style="136" customWidth="1"/>
    <col min="4112" max="4352" width="7.85546875" style="136"/>
    <col min="4353" max="4353" width="3.140625" style="136" customWidth="1"/>
    <col min="4354" max="4354" width="20.28515625" style="136" customWidth="1"/>
    <col min="4355" max="4355" width="10.5703125" style="136" customWidth="1"/>
    <col min="4356" max="4356" width="8.5703125" style="136" customWidth="1"/>
    <col min="4357" max="4357" width="9.7109375" style="136" customWidth="1"/>
    <col min="4358" max="4358" width="8.42578125" style="136" customWidth="1"/>
    <col min="4359" max="4359" width="7.85546875" style="136" customWidth="1"/>
    <col min="4360" max="4360" width="8.7109375" style="136" customWidth="1"/>
    <col min="4361" max="4361" width="8.85546875" style="136" customWidth="1"/>
    <col min="4362" max="4362" width="8.28515625" style="136" customWidth="1"/>
    <col min="4363" max="4363" width="8.42578125" style="136" customWidth="1"/>
    <col min="4364" max="4364" width="8.28515625" style="136" customWidth="1"/>
    <col min="4365" max="4365" width="8.140625" style="136" customWidth="1"/>
    <col min="4366" max="4366" width="7.42578125" style="136" customWidth="1"/>
    <col min="4367" max="4367" width="9.140625" style="136" customWidth="1"/>
    <col min="4368" max="4608" width="7.85546875" style="136"/>
    <col min="4609" max="4609" width="3.140625" style="136" customWidth="1"/>
    <col min="4610" max="4610" width="20.28515625" style="136" customWidth="1"/>
    <col min="4611" max="4611" width="10.5703125" style="136" customWidth="1"/>
    <col min="4612" max="4612" width="8.5703125" style="136" customWidth="1"/>
    <col min="4613" max="4613" width="9.7109375" style="136" customWidth="1"/>
    <col min="4614" max="4614" width="8.42578125" style="136" customWidth="1"/>
    <col min="4615" max="4615" width="7.85546875" style="136" customWidth="1"/>
    <col min="4616" max="4616" width="8.7109375" style="136" customWidth="1"/>
    <col min="4617" max="4617" width="8.85546875" style="136" customWidth="1"/>
    <col min="4618" max="4618" width="8.28515625" style="136" customWidth="1"/>
    <col min="4619" max="4619" width="8.42578125" style="136" customWidth="1"/>
    <col min="4620" max="4620" width="8.28515625" style="136" customWidth="1"/>
    <col min="4621" max="4621" width="8.140625" style="136" customWidth="1"/>
    <col min="4622" max="4622" width="7.42578125" style="136" customWidth="1"/>
    <col min="4623" max="4623" width="9.140625" style="136" customWidth="1"/>
    <col min="4624" max="4864" width="7.85546875" style="136"/>
    <col min="4865" max="4865" width="3.140625" style="136" customWidth="1"/>
    <col min="4866" max="4866" width="20.28515625" style="136" customWidth="1"/>
    <col min="4867" max="4867" width="10.5703125" style="136" customWidth="1"/>
    <col min="4868" max="4868" width="8.5703125" style="136" customWidth="1"/>
    <col min="4869" max="4869" width="9.7109375" style="136" customWidth="1"/>
    <col min="4870" max="4870" width="8.42578125" style="136" customWidth="1"/>
    <col min="4871" max="4871" width="7.85546875" style="136" customWidth="1"/>
    <col min="4872" max="4872" width="8.7109375" style="136" customWidth="1"/>
    <col min="4873" max="4873" width="8.85546875" style="136" customWidth="1"/>
    <col min="4874" max="4874" width="8.28515625" style="136" customWidth="1"/>
    <col min="4875" max="4875" width="8.42578125" style="136" customWidth="1"/>
    <col min="4876" max="4876" width="8.28515625" style="136" customWidth="1"/>
    <col min="4877" max="4877" width="8.140625" style="136" customWidth="1"/>
    <col min="4878" max="4878" width="7.42578125" style="136" customWidth="1"/>
    <col min="4879" max="4879" width="9.140625" style="136" customWidth="1"/>
    <col min="4880" max="5120" width="7.85546875" style="136"/>
    <col min="5121" max="5121" width="3.140625" style="136" customWidth="1"/>
    <col min="5122" max="5122" width="20.28515625" style="136" customWidth="1"/>
    <col min="5123" max="5123" width="10.5703125" style="136" customWidth="1"/>
    <col min="5124" max="5124" width="8.5703125" style="136" customWidth="1"/>
    <col min="5125" max="5125" width="9.7109375" style="136" customWidth="1"/>
    <col min="5126" max="5126" width="8.42578125" style="136" customWidth="1"/>
    <col min="5127" max="5127" width="7.85546875" style="136" customWidth="1"/>
    <col min="5128" max="5128" width="8.7109375" style="136" customWidth="1"/>
    <col min="5129" max="5129" width="8.85546875" style="136" customWidth="1"/>
    <col min="5130" max="5130" width="8.28515625" style="136" customWidth="1"/>
    <col min="5131" max="5131" width="8.42578125" style="136" customWidth="1"/>
    <col min="5132" max="5132" width="8.28515625" style="136" customWidth="1"/>
    <col min="5133" max="5133" width="8.140625" style="136" customWidth="1"/>
    <col min="5134" max="5134" width="7.42578125" style="136" customWidth="1"/>
    <col min="5135" max="5135" width="9.140625" style="136" customWidth="1"/>
    <col min="5136" max="5376" width="7.85546875" style="136"/>
    <col min="5377" max="5377" width="3.140625" style="136" customWidth="1"/>
    <col min="5378" max="5378" width="20.28515625" style="136" customWidth="1"/>
    <col min="5379" max="5379" width="10.5703125" style="136" customWidth="1"/>
    <col min="5380" max="5380" width="8.5703125" style="136" customWidth="1"/>
    <col min="5381" max="5381" width="9.7109375" style="136" customWidth="1"/>
    <col min="5382" max="5382" width="8.42578125" style="136" customWidth="1"/>
    <col min="5383" max="5383" width="7.85546875" style="136" customWidth="1"/>
    <col min="5384" max="5384" width="8.7109375" style="136" customWidth="1"/>
    <col min="5385" max="5385" width="8.85546875" style="136" customWidth="1"/>
    <col min="5386" max="5386" width="8.28515625" style="136" customWidth="1"/>
    <col min="5387" max="5387" width="8.42578125" style="136" customWidth="1"/>
    <col min="5388" max="5388" width="8.28515625" style="136" customWidth="1"/>
    <col min="5389" max="5389" width="8.140625" style="136" customWidth="1"/>
    <col min="5390" max="5390" width="7.42578125" style="136" customWidth="1"/>
    <col min="5391" max="5391" width="9.140625" style="136" customWidth="1"/>
    <col min="5392" max="5632" width="7.85546875" style="136"/>
    <col min="5633" max="5633" width="3.140625" style="136" customWidth="1"/>
    <col min="5634" max="5634" width="20.28515625" style="136" customWidth="1"/>
    <col min="5635" max="5635" width="10.5703125" style="136" customWidth="1"/>
    <col min="5636" max="5636" width="8.5703125" style="136" customWidth="1"/>
    <col min="5637" max="5637" width="9.7109375" style="136" customWidth="1"/>
    <col min="5638" max="5638" width="8.42578125" style="136" customWidth="1"/>
    <col min="5639" max="5639" width="7.85546875" style="136" customWidth="1"/>
    <col min="5640" max="5640" width="8.7109375" style="136" customWidth="1"/>
    <col min="5641" max="5641" width="8.85546875" style="136" customWidth="1"/>
    <col min="5642" max="5642" width="8.28515625" style="136" customWidth="1"/>
    <col min="5643" max="5643" width="8.42578125" style="136" customWidth="1"/>
    <col min="5644" max="5644" width="8.28515625" style="136" customWidth="1"/>
    <col min="5645" max="5645" width="8.140625" style="136" customWidth="1"/>
    <col min="5646" max="5646" width="7.42578125" style="136" customWidth="1"/>
    <col min="5647" max="5647" width="9.140625" style="136" customWidth="1"/>
    <col min="5648" max="5888" width="7.85546875" style="136"/>
    <col min="5889" max="5889" width="3.140625" style="136" customWidth="1"/>
    <col min="5890" max="5890" width="20.28515625" style="136" customWidth="1"/>
    <col min="5891" max="5891" width="10.5703125" style="136" customWidth="1"/>
    <col min="5892" max="5892" width="8.5703125" style="136" customWidth="1"/>
    <col min="5893" max="5893" width="9.7109375" style="136" customWidth="1"/>
    <col min="5894" max="5894" width="8.42578125" style="136" customWidth="1"/>
    <col min="5895" max="5895" width="7.85546875" style="136" customWidth="1"/>
    <col min="5896" max="5896" width="8.7109375" style="136" customWidth="1"/>
    <col min="5897" max="5897" width="8.85546875" style="136" customWidth="1"/>
    <col min="5898" max="5898" width="8.28515625" style="136" customWidth="1"/>
    <col min="5899" max="5899" width="8.42578125" style="136" customWidth="1"/>
    <col min="5900" max="5900" width="8.28515625" style="136" customWidth="1"/>
    <col min="5901" max="5901" width="8.140625" style="136" customWidth="1"/>
    <col min="5902" max="5902" width="7.42578125" style="136" customWidth="1"/>
    <col min="5903" max="5903" width="9.140625" style="136" customWidth="1"/>
    <col min="5904" max="6144" width="7.85546875" style="136"/>
    <col min="6145" max="6145" width="3.140625" style="136" customWidth="1"/>
    <col min="6146" max="6146" width="20.28515625" style="136" customWidth="1"/>
    <col min="6147" max="6147" width="10.5703125" style="136" customWidth="1"/>
    <col min="6148" max="6148" width="8.5703125" style="136" customWidth="1"/>
    <col min="6149" max="6149" width="9.7109375" style="136" customWidth="1"/>
    <col min="6150" max="6150" width="8.42578125" style="136" customWidth="1"/>
    <col min="6151" max="6151" width="7.85546875" style="136" customWidth="1"/>
    <col min="6152" max="6152" width="8.7109375" style="136" customWidth="1"/>
    <col min="6153" max="6153" width="8.85546875" style="136" customWidth="1"/>
    <col min="6154" max="6154" width="8.28515625" style="136" customWidth="1"/>
    <col min="6155" max="6155" width="8.42578125" style="136" customWidth="1"/>
    <col min="6156" max="6156" width="8.28515625" style="136" customWidth="1"/>
    <col min="6157" max="6157" width="8.140625" style="136" customWidth="1"/>
    <col min="6158" max="6158" width="7.42578125" style="136" customWidth="1"/>
    <col min="6159" max="6159" width="9.140625" style="136" customWidth="1"/>
    <col min="6160" max="6400" width="7.85546875" style="136"/>
    <col min="6401" max="6401" width="3.140625" style="136" customWidth="1"/>
    <col min="6402" max="6402" width="20.28515625" style="136" customWidth="1"/>
    <col min="6403" max="6403" width="10.5703125" style="136" customWidth="1"/>
    <col min="6404" max="6404" width="8.5703125" style="136" customWidth="1"/>
    <col min="6405" max="6405" width="9.7109375" style="136" customWidth="1"/>
    <col min="6406" max="6406" width="8.42578125" style="136" customWidth="1"/>
    <col min="6407" max="6407" width="7.85546875" style="136" customWidth="1"/>
    <col min="6408" max="6408" width="8.7109375" style="136" customWidth="1"/>
    <col min="6409" max="6409" width="8.85546875" style="136" customWidth="1"/>
    <col min="6410" max="6410" width="8.28515625" style="136" customWidth="1"/>
    <col min="6411" max="6411" width="8.42578125" style="136" customWidth="1"/>
    <col min="6412" max="6412" width="8.28515625" style="136" customWidth="1"/>
    <col min="6413" max="6413" width="8.140625" style="136" customWidth="1"/>
    <col min="6414" max="6414" width="7.42578125" style="136" customWidth="1"/>
    <col min="6415" max="6415" width="9.140625" style="136" customWidth="1"/>
    <col min="6416" max="6656" width="7.85546875" style="136"/>
    <col min="6657" max="6657" width="3.140625" style="136" customWidth="1"/>
    <col min="6658" max="6658" width="20.28515625" style="136" customWidth="1"/>
    <col min="6659" max="6659" width="10.5703125" style="136" customWidth="1"/>
    <col min="6660" max="6660" width="8.5703125" style="136" customWidth="1"/>
    <col min="6661" max="6661" width="9.7109375" style="136" customWidth="1"/>
    <col min="6662" max="6662" width="8.42578125" style="136" customWidth="1"/>
    <col min="6663" max="6663" width="7.85546875" style="136" customWidth="1"/>
    <col min="6664" max="6664" width="8.7109375" style="136" customWidth="1"/>
    <col min="6665" max="6665" width="8.85546875" style="136" customWidth="1"/>
    <col min="6666" max="6666" width="8.28515625" style="136" customWidth="1"/>
    <col min="6667" max="6667" width="8.42578125" style="136" customWidth="1"/>
    <col min="6668" max="6668" width="8.28515625" style="136" customWidth="1"/>
    <col min="6669" max="6669" width="8.140625" style="136" customWidth="1"/>
    <col min="6670" max="6670" width="7.42578125" style="136" customWidth="1"/>
    <col min="6671" max="6671" width="9.140625" style="136" customWidth="1"/>
    <col min="6672" max="6912" width="7.85546875" style="136"/>
    <col min="6913" max="6913" width="3.140625" style="136" customWidth="1"/>
    <col min="6914" max="6914" width="20.28515625" style="136" customWidth="1"/>
    <col min="6915" max="6915" width="10.5703125" style="136" customWidth="1"/>
    <col min="6916" max="6916" width="8.5703125" style="136" customWidth="1"/>
    <col min="6917" max="6917" width="9.7109375" style="136" customWidth="1"/>
    <col min="6918" max="6918" width="8.42578125" style="136" customWidth="1"/>
    <col min="6919" max="6919" width="7.85546875" style="136" customWidth="1"/>
    <col min="6920" max="6920" width="8.7109375" style="136" customWidth="1"/>
    <col min="6921" max="6921" width="8.85546875" style="136" customWidth="1"/>
    <col min="6922" max="6922" width="8.28515625" style="136" customWidth="1"/>
    <col min="6923" max="6923" width="8.42578125" style="136" customWidth="1"/>
    <col min="6924" max="6924" width="8.28515625" style="136" customWidth="1"/>
    <col min="6925" max="6925" width="8.140625" style="136" customWidth="1"/>
    <col min="6926" max="6926" width="7.42578125" style="136" customWidth="1"/>
    <col min="6927" max="6927" width="9.140625" style="136" customWidth="1"/>
    <col min="6928" max="7168" width="7.85546875" style="136"/>
    <col min="7169" max="7169" width="3.140625" style="136" customWidth="1"/>
    <col min="7170" max="7170" width="20.28515625" style="136" customWidth="1"/>
    <col min="7171" max="7171" width="10.5703125" style="136" customWidth="1"/>
    <col min="7172" max="7172" width="8.5703125" style="136" customWidth="1"/>
    <col min="7173" max="7173" width="9.7109375" style="136" customWidth="1"/>
    <col min="7174" max="7174" width="8.42578125" style="136" customWidth="1"/>
    <col min="7175" max="7175" width="7.85546875" style="136" customWidth="1"/>
    <col min="7176" max="7176" width="8.7109375" style="136" customWidth="1"/>
    <col min="7177" max="7177" width="8.85546875" style="136" customWidth="1"/>
    <col min="7178" max="7178" width="8.28515625" style="136" customWidth="1"/>
    <col min="7179" max="7179" width="8.42578125" style="136" customWidth="1"/>
    <col min="7180" max="7180" width="8.28515625" style="136" customWidth="1"/>
    <col min="7181" max="7181" width="8.140625" style="136" customWidth="1"/>
    <col min="7182" max="7182" width="7.42578125" style="136" customWidth="1"/>
    <col min="7183" max="7183" width="9.140625" style="136" customWidth="1"/>
    <col min="7184" max="7424" width="7.85546875" style="136"/>
    <col min="7425" max="7425" width="3.140625" style="136" customWidth="1"/>
    <col min="7426" max="7426" width="20.28515625" style="136" customWidth="1"/>
    <col min="7427" max="7427" width="10.5703125" style="136" customWidth="1"/>
    <col min="7428" max="7428" width="8.5703125" style="136" customWidth="1"/>
    <col min="7429" max="7429" width="9.7109375" style="136" customWidth="1"/>
    <col min="7430" max="7430" width="8.42578125" style="136" customWidth="1"/>
    <col min="7431" max="7431" width="7.85546875" style="136" customWidth="1"/>
    <col min="7432" max="7432" width="8.7109375" style="136" customWidth="1"/>
    <col min="7433" max="7433" width="8.85546875" style="136" customWidth="1"/>
    <col min="7434" max="7434" width="8.28515625" style="136" customWidth="1"/>
    <col min="7435" max="7435" width="8.42578125" style="136" customWidth="1"/>
    <col min="7436" max="7436" width="8.28515625" style="136" customWidth="1"/>
    <col min="7437" max="7437" width="8.140625" style="136" customWidth="1"/>
    <col min="7438" max="7438" width="7.42578125" style="136" customWidth="1"/>
    <col min="7439" max="7439" width="9.140625" style="136" customWidth="1"/>
    <col min="7440" max="7680" width="7.85546875" style="136"/>
    <col min="7681" max="7681" width="3.140625" style="136" customWidth="1"/>
    <col min="7682" max="7682" width="20.28515625" style="136" customWidth="1"/>
    <col min="7683" max="7683" width="10.5703125" style="136" customWidth="1"/>
    <col min="7684" max="7684" width="8.5703125" style="136" customWidth="1"/>
    <col min="7685" max="7685" width="9.7109375" style="136" customWidth="1"/>
    <col min="7686" max="7686" width="8.42578125" style="136" customWidth="1"/>
    <col min="7687" max="7687" width="7.85546875" style="136" customWidth="1"/>
    <col min="7688" max="7688" width="8.7109375" style="136" customWidth="1"/>
    <col min="7689" max="7689" width="8.85546875" style="136" customWidth="1"/>
    <col min="7690" max="7690" width="8.28515625" style="136" customWidth="1"/>
    <col min="7691" max="7691" width="8.42578125" style="136" customWidth="1"/>
    <col min="7692" max="7692" width="8.28515625" style="136" customWidth="1"/>
    <col min="7693" max="7693" width="8.140625" style="136" customWidth="1"/>
    <col min="7694" max="7694" width="7.42578125" style="136" customWidth="1"/>
    <col min="7695" max="7695" width="9.140625" style="136" customWidth="1"/>
    <col min="7696" max="7936" width="7.85546875" style="136"/>
    <col min="7937" max="7937" width="3.140625" style="136" customWidth="1"/>
    <col min="7938" max="7938" width="20.28515625" style="136" customWidth="1"/>
    <col min="7939" max="7939" width="10.5703125" style="136" customWidth="1"/>
    <col min="7940" max="7940" width="8.5703125" style="136" customWidth="1"/>
    <col min="7941" max="7941" width="9.7109375" style="136" customWidth="1"/>
    <col min="7942" max="7942" width="8.42578125" style="136" customWidth="1"/>
    <col min="7943" max="7943" width="7.85546875" style="136" customWidth="1"/>
    <col min="7944" max="7944" width="8.7109375" style="136" customWidth="1"/>
    <col min="7945" max="7945" width="8.85546875" style="136" customWidth="1"/>
    <col min="7946" max="7946" width="8.28515625" style="136" customWidth="1"/>
    <col min="7947" max="7947" width="8.42578125" style="136" customWidth="1"/>
    <col min="7948" max="7948" width="8.28515625" style="136" customWidth="1"/>
    <col min="7949" max="7949" width="8.140625" style="136" customWidth="1"/>
    <col min="7950" max="7950" width="7.42578125" style="136" customWidth="1"/>
    <col min="7951" max="7951" width="9.140625" style="136" customWidth="1"/>
    <col min="7952" max="8192" width="7.85546875" style="136"/>
    <col min="8193" max="8193" width="3.140625" style="136" customWidth="1"/>
    <col min="8194" max="8194" width="20.28515625" style="136" customWidth="1"/>
    <col min="8195" max="8195" width="10.5703125" style="136" customWidth="1"/>
    <col min="8196" max="8196" width="8.5703125" style="136" customWidth="1"/>
    <col min="8197" max="8197" width="9.7109375" style="136" customWidth="1"/>
    <col min="8198" max="8198" width="8.42578125" style="136" customWidth="1"/>
    <col min="8199" max="8199" width="7.85546875" style="136" customWidth="1"/>
    <col min="8200" max="8200" width="8.7109375" style="136" customWidth="1"/>
    <col min="8201" max="8201" width="8.85546875" style="136" customWidth="1"/>
    <col min="8202" max="8202" width="8.28515625" style="136" customWidth="1"/>
    <col min="8203" max="8203" width="8.42578125" style="136" customWidth="1"/>
    <col min="8204" max="8204" width="8.28515625" style="136" customWidth="1"/>
    <col min="8205" max="8205" width="8.140625" style="136" customWidth="1"/>
    <col min="8206" max="8206" width="7.42578125" style="136" customWidth="1"/>
    <col min="8207" max="8207" width="9.140625" style="136" customWidth="1"/>
    <col min="8208" max="8448" width="7.85546875" style="136"/>
    <col min="8449" max="8449" width="3.140625" style="136" customWidth="1"/>
    <col min="8450" max="8450" width="20.28515625" style="136" customWidth="1"/>
    <col min="8451" max="8451" width="10.5703125" style="136" customWidth="1"/>
    <col min="8452" max="8452" width="8.5703125" style="136" customWidth="1"/>
    <col min="8453" max="8453" width="9.7109375" style="136" customWidth="1"/>
    <col min="8454" max="8454" width="8.42578125" style="136" customWidth="1"/>
    <col min="8455" max="8455" width="7.85546875" style="136" customWidth="1"/>
    <col min="8456" max="8456" width="8.7109375" style="136" customWidth="1"/>
    <col min="8457" max="8457" width="8.85546875" style="136" customWidth="1"/>
    <col min="8458" max="8458" width="8.28515625" style="136" customWidth="1"/>
    <col min="8459" max="8459" width="8.42578125" style="136" customWidth="1"/>
    <col min="8460" max="8460" width="8.28515625" style="136" customWidth="1"/>
    <col min="8461" max="8461" width="8.140625" style="136" customWidth="1"/>
    <col min="8462" max="8462" width="7.42578125" style="136" customWidth="1"/>
    <col min="8463" max="8463" width="9.140625" style="136" customWidth="1"/>
    <col min="8464" max="8704" width="7.85546875" style="136"/>
    <col min="8705" max="8705" width="3.140625" style="136" customWidth="1"/>
    <col min="8706" max="8706" width="20.28515625" style="136" customWidth="1"/>
    <col min="8707" max="8707" width="10.5703125" style="136" customWidth="1"/>
    <col min="8708" max="8708" width="8.5703125" style="136" customWidth="1"/>
    <col min="8709" max="8709" width="9.7109375" style="136" customWidth="1"/>
    <col min="8710" max="8710" width="8.42578125" style="136" customWidth="1"/>
    <col min="8711" max="8711" width="7.85546875" style="136" customWidth="1"/>
    <col min="8712" max="8712" width="8.7109375" style="136" customWidth="1"/>
    <col min="8713" max="8713" width="8.85546875" style="136" customWidth="1"/>
    <col min="8714" max="8714" width="8.28515625" style="136" customWidth="1"/>
    <col min="8715" max="8715" width="8.42578125" style="136" customWidth="1"/>
    <col min="8716" max="8716" width="8.28515625" style="136" customWidth="1"/>
    <col min="8717" max="8717" width="8.140625" style="136" customWidth="1"/>
    <col min="8718" max="8718" width="7.42578125" style="136" customWidth="1"/>
    <col min="8719" max="8719" width="9.140625" style="136" customWidth="1"/>
    <col min="8720" max="8960" width="7.85546875" style="136"/>
    <col min="8961" max="8961" width="3.140625" style="136" customWidth="1"/>
    <col min="8962" max="8962" width="20.28515625" style="136" customWidth="1"/>
    <col min="8963" max="8963" width="10.5703125" style="136" customWidth="1"/>
    <col min="8964" max="8964" width="8.5703125" style="136" customWidth="1"/>
    <col min="8965" max="8965" width="9.7109375" style="136" customWidth="1"/>
    <col min="8966" max="8966" width="8.42578125" style="136" customWidth="1"/>
    <col min="8967" max="8967" width="7.85546875" style="136" customWidth="1"/>
    <col min="8968" max="8968" width="8.7109375" style="136" customWidth="1"/>
    <col min="8969" max="8969" width="8.85546875" style="136" customWidth="1"/>
    <col min="8970" max="8970" width="8.28515625" style="136" customWidth="1"/>
    <col min="8971" max="8971" width="8.42578125" style="136" customWidth="1"/>
    <col min="8972" max="8972" width="8.28515625" style="136" customWidth="1"/>
    <col min="8973" max="8973" width="8.140625" style="136" customWidth="1"/>
    <col min="8974" max="8974" width="7.42578125" style="136" customWidth="1"/>
    <col min="8975" max="8975" width="9.140625" style="136" customWidth="1"/>
    <col min="8976" max="9216" width="7.85546875" style="136"/>
    <col min="9217" max="9217" width="3.140625" style="136" customWidth="1"/>
    <col min="9218" max="9218" width="20.28515625" style="136" customWidth="1"/>
    <col min="9219" max="9219" width="10.5703125" style="136" customWidth="1"/>
    <col min="9220" max="9220" width="8.5703125" style="136" customWidth="1"/>
    <col min="9221" max="9221" width="9.7109375" style="136" customWidth="1"/>
    <col min="9222" max="9222" width="8.42578125" style="136" customWidth="1"/>
    <col min="9223" max="9223" width="7.85546875" style="136" customWidth="1"/>
    <col min="9224" max="9224" width="8.7109375" style="136" customWidth="1"/>
    <col min="9225" max="9225" width="8.85546875" style="136" customWidth="1"/>
    <col min="9226" max="9226" width="8.28515625" style="136" customWidth="1"/>
    <col min="9227" max="9227" width="8.42578125" style="136" customWidth="1"/>
    <col min="9228" max="9228" width="8.28515625" style="136" customWidth="1"/>
    <col min="9229" max="9229" width="8.140625" style="136" customWidth="1"/>
    <col min="9230" max="9230" width="7.42578125" style="136" customWidth="1"/>
    <col min="9231" max="9231" width="9.140625" style="136" customWidth="1"/>
    <col min="9232" max="9472" width="7.85546875" style="136"/>
    <col min="9473" max="9473" width="3.140625" style="136" customWidth="1"/>
    <col min="9474" max="9474" width="20.28515625" style="136" customWidth="1"/>
    <col min="9475" max="9475" width="10.5703125" style="136" customWidth="1"/>
    <col min="9476" max="9476" width="8.5703125" style="136" customWidth="1"/>
    <col min="9477" max="9477" width="9.7109375" style="136" customWidth="1"/>
    <col min="9478" max="9478" width="8.42578125" style="136" customWidth="1"/>
    <col min="9479" max="9479" width="7.85546875" style="136" customWidth="1"/>
    <col min="9480" max="9480" width="8.7109375" style="136" customWidth="1"/>
    <col min="9481" max="9481" width="8.85546875" style="136" customWidth="1"/>
    <col min="9482" max="9482" width="8.28515625" style="136" customWidth="1"/>
    <col min="9483" max="9483" width="8.42578125" style="136" customWidth="1"/>
    <col min="9484" max="9484" width="8.28515625" style="136" customWidth="1"/>
    <col min="9485" max="9485" width="8.140625" style="136" customWidth="1"/>
    <col min="9486" max="9486" width="7.42578125" style="136" customWidth="1"/>
    <col min="9487" max="9487" width="9.140625" style="136" customWidth="1"/>
    <col min="9488" max="9728" width="7.85546875" style="136"/>
    <col min="9729" max="9729" width="3.140625" style="136" customWidth="1"/>
    <col min="9730" max="9730" width="20.28515625" style="136" customWidth="1"/>
    <col min="9731" max="9731" width="10.5703125" style="136" customWidth="1"/>
    <col min="9732" max="9732" width="8.5703125" style="136" customWidth="1"/>
    <col min="9733" max="9733" width="9.7109375" style="136" customWidth="1"/>
    <col min="9734" max="9734" width="8.42578125" style="136" customWidth="1"/>
    <col min="9735" max="9735" width="7.85546875" style="136" customWidth="1"/>
    <col min="9736" max="9736" width="8.7109375" style="136" customWidth="1"/>
    <col min="9737" max="9737" width="8.85546875" style="136" customWidth="1"/>
    <col min="9738" max="9738" width="8.28515625" style="136" customWidth="1"/>
    <col min="9739" max="9739" width="8.42578125" style="136" customWidth="1"/>
    <col min="9740" max="9740" width="8.28515625" style="136" customWidth="1"/>
    <col min="9741" max="9741" width="8.140625" style="136" customWidth="1"/>
    <col min="9742" max="9742" width="7.42578125" style="136" customWidth="1"/>
    <col min="9743" max="9743" width="9.140625" style="136" customWidth="1"/>
    <col min="9744" max="9984" width="7.85546875" style="136"/>
    <col min="9985" max="9985" width="3.140625" style="136" customWidth="1"/>
    <col min="9986" max="9986" width="20.28515625" style="136" customWidth="1"/>
    <col min="9987" max="9987" width="10.5703125" style="136" customWidth="1"/>
    <col min="9988" max="9988" width="8.5703125" style="136" customWidth="1"/>
    <col min="9989" max="9989" width="9.7109375" style="136" customWidth="1"/>
    <col min="9990" max="9990" width="8.42578125" style="136" customWidth="1"/>
    <col min="9991" max="9991" width="7.85546875" style="136" customWidth="1"/>
    <col min="9992" max="9992" width="8.7109375" style="136" customWidth="1"/>
    <col min="9993" max="9993" width="8.85546875" style="136" customWidth="1"/>
    <col min="9994" max="9994" width="8.28515625" style="136" customWidth="1"/>
    <col min="9995" max="9995" width="8.42578125" style="136" customWidth="1"/>
    <col min="9996" max="9996" width="8.28515625" style="136" customWidth="1"/>
    <col min="9997" max="9997" width="8.140625" style="136" customWidth="1"/>
    <col min="9998" max="9998" width="7.42578125" style="136" customWidth="1"/>
    <col min="9999" max="9999" width="9.140625" style="136" customWidth="1"/>
    <col min="10000" max="10240" width="7.85546875" style="136"/>
    <col min="10241" max="10241" width="3.140625" style="136" customWidth="1"/>
    <col min="10242" max="10242" width="20.28515625" style="136" customWidth="1"/>
    <col min="10243" max="10243" width="10.5703125" style="136" customWidth="1"/>
    <col min="10244" max="10244" width="8.5703125" style="136" customWidth="1"/>
    <col min="10245" max="10245" width="9.7109375" style="136" customWidth="1"/>
    <col min="10246" max="10246" width="8.42578125" style="136" customWidth="1"/>
    <col min="10247" max="10247" width="7.85546875" style="136" customWidth="1"/>
    <col min="10248" max="10248" width="8.7109375" style="136" customWidth="1"/>
    <col min="10249" max="10249" width="8.85546875" style="136" customWidth="1"/>
    <col min="10250" max="10250" width="8.28515625" style="136" customWidth="1"/>
    <col min="10251" max="10251" width="8.42578125" style="136" customWidth="1"/>
    <col min="10252" max="10252" width="8.28515625" style="136" customWidth="1"/>
    <col min="10253" max="10253" width="8.140625" style="136" customWidth="1"/>
    <col min="10254" max="10254" width="7.42578125" style="136" customWidth="1"/>
    <col min="10255" max="10255" width="9.140625" style="136" customWidth="1"/>
    <col min="10256" max="10496" width="7.85546875" style="136"/>
    <col min="10497" max="10497" width="3.140625" style="136" customWidth="1"/>
    <col min="10498" max="10498" width="20.28515625" style="136" customWidth="1"/>
    <col min="10499" max="10499" width="10.5703125" style="136" customWidth="1"/>
    <col min="10500" max="10500" width="8.5703125" style="136" customWidth="1"/>
    <col min="10501" max="10501" width="9.7109375" style="136" customWidth="1"/>
    <col min="10502" max="10502" width="8.42578125" style="136" customWidth="1"/>
    <col min="10503" max="10503" width="7.85546875" style="136" customWidth="1"/>
    <col min="10504" max="10504" width="8.7109375" style="136" customWidth="1"/>
    <col min="10505" max="10505" width="8.85546875" style="136" customWidth="1"/>
    <col min="10506" max="10506" width="8.28515625" style="136" customWidth="1"/>
    <col min="10507" max="10507" width="8.42578125" style="136" customWidth="1"/>
    <col min="10508" max="10508" width="8.28515625" style="136" customWidth="1"/>
    <col min="10509" max="10509" width="8.140625" style="136" customWidth="1"/>
    <col min="10510" max="10510" width="7.42578125" style="136" customWidth="1"/>
    <col min="10511" max="10511" width="9.140625" style="136" customWidth="1"/>
    <col min="10512" max="10752" width="7.85546875" style="136"/>
    <col min="10753" max="10753" width="3.140625" style="136" customWidth="1"/>
    <col min="10754" max="10754" width="20.28515625" style="136" customWidth="1"/>
    <col min="10755" max="10755" width="10.5703125" style="136" customWidth="1"/>
    <col min="10756" max="10756" width="8.5703125" style="136" customWidth="1"/>
    <col min="10757" max="10757" width="9.7109375" style="136" customWidth="1"/>
    <col min="10758" max="10758" width="8.42578125" style="136" customWidth="1"/>
    <col min="10759" max="10759" width="7.85546875" style="136" customWidth="1"/>
    <col min="10760" max="10760" width="8.7109375" style="136" customWidth="1"/>
    <col min="10761" max="10761" width="8.85546875" style="136" customWidth="1"/>
    <col min="10762" max="10762" width="8.28515625" style="136" customWidth="1"/>
    <col min="10763" max="10763" width="8.42578125" style="136" customWidth="1"/>
    <col min="10764" max="10764" width="8.28515625" style="136" customWidth="1"/>
    <col min="10765" max="10765" width="8.140625" style="136" customWidth="1"/>
    <col min="10766" max="10766" width="7.42578125" style="136" customWidth="1"/>
    <col min="10767" max="10767" width="9.140625" style="136" customWidth="1"/>
    <col min="10768" max="11008" width="7.85546875" style="136"/>
    <col min="11009" max="11009" width="3.140625" style="136" customWidth="1"/>
    <col min="11010" max="11010" width="20.28515625" style="136" customWidth="1"/>
    <col min="11011" max="11011" width="10.5703125" style="136" customWidth="1"/>
    <col min="11012" max="11012" width="8.5703125" style="136" customWidth="1"/>
    <col min="11013" max="11013" width="9.7109375" style="136" customWidth="1"/>
    <col min="11014" max="11014" width="8.42578125" style="136" customWidth="1"/>
    <col min="11015" max="11015" width="7.85546875" style="136" customWidth="1"/>
    <col min="11016" max="11016" width="8.7109375" style="136" customWidth="1"/>
    <col min="11017" max="11017" width="8.85546875" style="136" customWidth="1"/>
    <col min="11018" max="11018" width="8.28515625" style="136" customWidth="1"/>
    <col min="11019" max="11019" width="8.42578125" style="136" customWidth="1"/>
    <col min="11020" max="11020" width="8.28515625" style="136" customWidth="1"/>
    <col min="11021" max="11021" width="8.140625" style="136" customWidth="1"/>
    <col min="11022" max="11022" width="7.42578125" style="136" customWidth="1"/>
    <col min="11023" max="11023" width="9.140625" style="136" customWidth="1"/>
    <col min="11024" max="11264" width="7.85546875" style="136"/>
    <col min="11265" max="11265" width="3.140625" style="136" customWidth="1"/>
    <col min="11266" max="11266" width="20.28515625" style="136" customWidth="1"/>
    <col min="11267" max="11267" width="10.5703125" style="136" customWidth="1"/>
    <col min="11268" max="11268" width="8.5703125" style="136" customWidth="1"/>
    <col min="11269" max="11269" width="9.7109375" style="136" customWidth="1"/>
    <col min="11270" max="11270" width="8.42578125" style="136" customWidth="1"/>
    <col min="11271" max="11271" width="7.85546875" style="136" customWidth="1"/>
    <col min="11272" max="11272" width="8.7109375" style="136" customWidth="1"/>
    <col min="11273" max="11273" width="8.85546875" style="136" customWidth="1"/>
    <col min="11274" max="11274" width="8.28515625" style="136" customWidth="1"/>
    <col min="11275" max="11275" width="8.42578125" style="136" customWidth="1"/>
    <col min="11276" max="11276" width="8.28515625" style="136" customWidth="1"/>
    <col min="11277" max="11277" width="8.140625" style="136" customWidth="1"/>
    <col min="11278" max="11278" width="7.42578125" style="136" customWidth="1"/>
    <col min="11279" max="11279" width="9.140625" style="136" customWidth="1"/>
    <col min="11280" max="11520" width="7.85546875" style="136"/>
    <col min="11521" max="11521" width="3.140625" style="136" customWidth="1"/>
    <col min="11522" max="11522" width="20.28515625" style="136" customWidth="1"/>
    <col min="11523" max="11523" width="10.5703125" style="136" customWidth="1"/>
    <col min="11524" max="11524" width="8.5703125" style="136" customWidth="1"/>
    <col min="11525" max="11525" width="9.7109375" style="136" customWidth="1"/>
    <col min="11526" max="11526" width="8.42578125" style="136" customWidth="1"/>
    <col min="11527" max="11527" width="7.85546875" style="136" customWidth="1"/>
    <col min="11528" max="11528" width="8.7109375" style="136" customWidth="1"/>
    <col min="11529" max="11529" width="8.85546875" style="136" customWidth="1"/>
    <col min="11530" max="11530" width="8.28515625" style="136" customWidth="1"/>
    <col min="11531" max="11531" width="8.42578125" style="136" customWidth="1"/>
    <col min="11532" max="11532" width="8.28515625" style="136" customWidth="1"/>
    <col min="11533" max="11533" width="8.140625" style="136" customWidth="1"/>
    <col min="11534" max="11534" width="7.42578125" style="136" customWidth="1"/>
    <col min="11535" max="11535" width="9.140625" style="136" customWidth="1"/>
    <col min="11536" max="11776" width="7.85546875" style="136"/>
    <col min="11777" max="11777" width="3.140625" style="136" customWidth="1"/>
    <col min="11778" max="11778" width="20.28515625" style="136" customWidth="1"/>
    <col min="11779" max="11779" width="10.5703125" style="136" customWidth="1"/>
    <col min="11780" max="11780" width="8.5703125" style="136" customWidth="1"/>
    <col min="11781" max="11781" width="9.7109375" style="136" customWidth="1"/>
    <col min="11782" max="11782" width="8.42578125" style="136" customWidth="1"/>
    <col min="11783" max="11783" width="7.85546875" style="136" customWidth="1"/>
    <col min="11784" max="11784" width="8.7109375" style="136" customWidth="1"/>
    <col min="11785" max="11785" width="8.85546875" style="136" customWidth="1"/>
    <col min="11786" max="11786" width="8.28515625" style="136" customWidth="1"/>
    <col min="11787" max="11787" width="8.42578125" style="136" customWidth="1"/>
    <col min="11788" max="11788" width="8.28515625" style="136" customWidth="1"/>
    <col min="11789" max="11789" width="8.140625" style="136" customWidth="1"/>
    <col min="11790" max="11790" width="7.42578125" style="136" customWidth="1"/>
    <col min="11791" max="11791" width="9.140625" style="136" customWidth="1"/>
    <col min="11792" max="12032" width="7.85546875" style="136"/>
    <col min="12033" max="12033" width="3.140625" style="136" customWidth="1"/>
    <col min="12034" max="12034" width="20.28515625" style="136" customWidth="1"/>
    <col min="12035" max="12035" width="10.5703125" style="136" customWidth="1"/>
    <col min="12036" max="12036" width="8.5703125" style="136" customWidth="1"/>
    <col min="12037" max="12037" width="9.7109375" style="136" customWidth="1"/>
    <col min="12038" max="12038" width="8.42578125" style="136" customWidth="1"/>
    <col min="12039" max="12039" width="7.85546875" style="136" customWidth="1"/>
    <col min="12040" max="12040" width="8.7109375" style="136" customWidth="1"/>
    <col min="12041" max="12041" width="8.85546875" style="136" customWidth="1"/>
    <col min="12042" max="12042" width="8.28515625" style="136" customWidth="1"/>
    <col min="12043" max="12043" width="8.42578125" style="136" customWidth="1"/>
    <col min="12044" max="12044" width="8.28515625" style="136" customWidth="1"/>
    <col min="12045" max="12045" width="8.140625" style="136" customWidth="1"/>
    <col min="12046" max="12046" width="7.42578125" style="136" customWidth="1"/>
    <col min="12047" max="12047" width="9.140625" style="136" customWidth="1"/>
    <col min="12048" max="12288" width="7.85546875" style="136"/>
    <col min="12289" max="12289" width="3.140625" style="136" customWidth="1"/>
    <col min="12290" max="12290" width="20.28515625" style="136" customWidth="1"/>
    <col min="12291" max="12291" width="10.5703125" style="136" customWidth="1"/>
    <col min="12292" max="12292" width="8.5703125" style="136" customWidth="1"/>
    <col min="12293" max="12293" width="9.7109375" style="136" customWidth="1"/>
    <col min="12294" max="12294" width="8.42578125" style="136" customWidth="1"/>
    <col min="12295" max="12295" width="7.85546875" style="136" customWidth="1"/>
    <col min="12296" max="12296" width="8.7109375" style="136" customWidth="1"/>
    <col min="12297" max="12297" width="8.85546875" style="136" customWidth="1"/>
    <col min="12298" max="12298" width="8.28515625" style="136" customWidth="1"/>
    <col min="12299" max="12299" width="8.42578125" style="136" customWidth="1"/>
    <col min="12300" max="12300" width="8.28515625" style="136" customWidth="1"/>
    <col min="12301" max="12301" width="8.140625" style="136" customWidth="1"/>
    <col min="12302" max="12302" width="7.42578125" style="136" customWidth="1"/>
    <col min="12303" max="12303" width="9.140625" style="136" customWidth="1"/>
    <col min="12304" max="12544" width="7.85546875" style="136"/>
    <col min="12545" max="12545" width="3.140625" style="136" customWidth="1"/>
    <col min="12546" max="12546" width="20.28515625" style="136" customWidth="1"/>
    <col min="12547" max="12547" width="10.5703125" style="136" customWidth="1"/>
    <col min="12548" max="12548" width="8.5703125" style="136" customWidth="1"/>
    <col min="12549" max="12549" width="9.7109375" style="136" customWidth="1"/>
    <col min="12550" max="12550" width="8.42578125" style="136" customWidth="1"/>
    <col min="12551" max="12551" width="7.85546875" style="136" customWidth="1"/>
    <col min="12552" max="12552" width="8.7109375" style="136" customWidth="1"/>
    <col min="12553" max="12553" width="8.85546875" style="136" customWidth="1"/>
    <col min="12554" max="12554" width="8.28515625" style="136" customWidth="1"/>
    <col min="12555" max="12555" width="8.42578125" style="136" customWidth="1"/>
    <col min="12556" max="12556" width="8.28515625" style="136" customWidth="1"/>
    <col min="12557" max="12557" width="8.140625" style="136" customWidth="1"/>
    <col min="12558" max="12558" width="7.42578125" style="136" customWidth="1"/>
    <col min="12559" max="12559" width="9.140625" style="136" customWidth="1"/>
    <col min="12560" max="12800" width="7.85546875" style="136"/>
    <col min="12801" max="12801" width="3.140625" style="136" customWidth="1"/>
    <col min="12802" max="12802" width="20.28515625" style="136" customWidth="1"/>
    <col min="12803" max="12803" width="10.5703125" style="136" customWidth="1"/>
    <col min="12804" max="12804" width="8.5703125" style="136" customWidth="1"/>
    <col min="12805" max="12805" width="9.7109375" style="136" customWidth="1"/>
    <col min="12806" max="12806" width="8.42578125" style="136" customWidth="1"/>
    <col min="12807" max="12807" width="7.85546875" style="136" customWidth="1"/>
    <col min="12808" max="12808" width="8.7109375" style="136" customWidth="1"/>
    <col min="12809" max="12809" width="8.85546875" style="136" customWidth="1"/>
    <col min="12810" max="12810" width="8.28515625" style="136" customWidth="1"/>
    <col min="12811" max="12811" width="8.42578125" style="136" customWidth="1"/>
    <col min="12812" max="12812" width="8.28515625" style="136" customWidth="1"/>
    <col min="12813" max="12813" width="8.140625" style="136" customWidth="1"/>
    <col min="12814" max="12814" width="7.42578125" style="136" customWidth="1"/>
    <col min="12815" max="12815" width="9.140625" style="136" customWidth="1"/>
    <col min="12816" max="13056" width="7.85546875" style="136"/>
    <col min="13057" max="13057" width="3.140625" style="136" customWidth="1"/>
    <col min="13058" max="13058" width="20.28515625" style="136" customWidth="1"/>
    <col min="13059" max="13059" width="10.5703125" style="136" customWidth="1"/>
    <col min="13060" max="13060" width="8.5703125" style="136" customWidth="1"/>
    <col min="13061" max="13061" width="9.7109375" style="136" customWidth="1"/>
    <col min="13062" max="13062" width="8.42578125" style="136" customWidth="1"/>
    <col min="13063" max="13063" width="7.85546875" style="136" customWidth="1"/>
    <col min="13064" max="13064" width="8.7109375" style="136" customWidth="1"/>
    <col min="13065" max="13065" width="8.85546875" style="136" customWidth="1"/>
    <col min="13066" max="13066" width="8.28515625" style="136" customWidth="1"/>
    <col min="13067" max="13067" width="8.42578125" style="136" customWidth="1"/>
    <col min="13068" max="13068" width="8.28515625" style="136" customWidth="1"/>
    <col min="13069" max="13069" width="8.140625" style="136" customWidth="1"/>
    <col min="13070" max="13070" width="7.42578125" style="136" customWidth="1"/>
    <col min="13071" max="13071" width="9.140625" style="136" customWidth="1"/>
    <col min="13072" max="13312" width="7.85546875" style="136"/>
    <col min="13313" max="13313" width="3.140625" style="136" customWidth="1"/>
    <col min="13314" max="13314" width="20.28515625" style="136" customWidth="1"/>
    <col min="13315" max="13315" width="10.5703125" style="136" customWidth="1"/>
    <col min="13316" max="13316" width="8.5703125" style="136" customWidth="1"/>
    <col min="13317" max="13317" width="9.7109375" style="136" customWidth="1"/>
    <col min="13318" max="13318" width="8.42578125" style="136" customWidth="1"/>
    <col min="13319" max="13319" width="7.85546875" style="136" customWidth="1"/>
    <col min="13320" max="13320" width="8.7109375" style="136" customWidth="1"/>
    <col min="13321" max="13321" width="8.85546875" style="136" customWidth="1"/>
    <col min="13322" max="13322" width="8.28515625" style="136" customWidth="1"/>
    <col min="13323" max="13323" width="8.42578125" style="136" customWidth="1"/>
    <col min="13324" max="13324" width="8.28515625" style="136" customWidth="1"/>
    <col min="13325" max="13325" width="8.140625" style="136" customWidth="1"/>
    <col min="13326" max="13326" width="7.42578125" style="136" customWidth="1"/>
    <col min="13327" max="13327" width="9.140625" style="136" customWidth="1"/>
    <col min="13328" max="13568" width="7.85546875" style="136"/>
    <col min="13569" max="13569" width="3.140625" style="136" customWidth="1"/>
    <col min="13570" max="13570" width="20.28515625" style="136" customWidth="1"/>
    <col min="13571" max="13571" width="10.5703125" style="136" customWidth="1"/>
    <col min="13572" max="13572" width="8.5703125" style="136" customWidth="1"/>
    <col min="13573" max="13573" width="9.7109375" style="136" customWidth="1"/>
    <col min="13574" max="13574" width="8.42578125" style="136" customWidth="1"/>
    <col min="13575" max="13575" width="7.85546875" style="136" customWidth="1"/>
    <col min="13576" max="13576" width="8.7109375" style="136" customWidth="1"/>
    <col min="13577" max="13577" width="8.85546875" style="136" customWidth="1"/>
    <col min="13578" max="13578" width="8.28515625" style="136" customWidth="1"/>
    <col min="13579" max="13579" width="8.42578125" style="136" customWidth="1"/>
    <col min="13580" max="13580" width="8.28515625" style="136" customWidth="1"/>
    <col min="13581" max="13581" width="8.140625" style="136" customWidth="1"/>
    <col min="13582" max="13582" width="7.42578125" style="136" customWidth="1"/>
    <col min="13583" max="13583" width="9.140625" style="136" customWidth="1"/>
    <col min="13584" max="13824" width="7.85546875" style="136"/>
    <col min="13825" max="13825" width="3.140625" style="136" customWidth="1"/>
    <col min="13826" max="13826" width="20.28515625" style="136" customWidth="1"/>
    <col min="13827" max="13827" width="10.5703125" style="136" customWidth="1"/>
    <col min="13828" max="13828" width="8.5703125" style="136" customWidth="1"/>
    <col min="13829" max="13829" width="9.7109375" style="136" customWidth="1"/>
    <col min="13830" max="13830" width="8.42578125" style="136" customWidth="1"/>
    <col min="13831" max="13831" width="7.85546875" style="136" customWidth="1"/>
    <col min="13832" max="13832" width="8.7109375" style="136" customWidth="1"/>
    <col min="13833" max="13833" width="8.85546875" style="136" customWidth="1"/>
    <col min="13834" max="13834" width="8.28515625" style="136" customWidth="1"/>
    <col min="13835" max="13835" width="8.42578125" style="136" customWidth="1"/>
    <col min="13836" max="13836" width="8.28515625" style="136" customWidth="1"/>
    <col min="13837" max="13837" width="8.140625" style="136" customWidth="1"/>
    <col min="13838" max="13838" width="7.42578125" style="136" customWidth="1"/>
    <col min="13839" max="13839" width="9.140625" style="136" customWidth="1"/>
    <col min="13840" max="14080" width="7.85546875" style="136"/>
    <col min="14081" max="14081" width="3.140625" style="136" customWidth="1"/>
    <col min="14082" max="14082" width="20.28515625" style="136" customWidth="1"/>
    <col min="14083" max="14083" width="10.5703125" style="136" customWidth="1"/>
    <col min="14084" max="14084" width="8.5703125" style="136" customWidth="1"/>
    <col min="14085" max="14085" width="9.7109375" style="136" customWidth="1"/>
    <col min="14086" max="14086" width="8.42578125" style="136" customWidth="1"/>
    <col min="14087" max="14087" width="7.85546875" style="136" customWidth="1"/>
    <col min="14088" max="14088" width="8.7109375" style="136" customWidth="1"/>
    <col min="14089" max="14089" width="8.85546875" style="136" customWidth="1"/>
    <col min="14090" max="14090" width="8.28515625" style="136" customWidth="1"/>
    <col min="14091" max="14091" width="8.42578125" style="136" customWidth="1"/>
    <col min="14092" max="14092" width="8.28515625" style="136" customWidth="1"/>
    <col min="14093" max="14093" width="8.140625" style="136" customWidth="1"/>
    <col min="14094" max="14094" width="7.42578125" style="136" customWidth="1"/>
    <col min="14095" max="14095" width="9.140625" style="136" customWidth="1"/>
    <col min="14096" max="14336" width="7.85546875" style="136"/>
    <col min="14337" max="14337" width="3.140625" style="136" customWidth="1"/>
    <col min="14338" max="14338" width="20.28515625" style="136" customWidth="1"/>
    <col min="14339" max="14339" width="10.5703125" style="136" customWidth="1"/>
    <col min="14340" max="14340" width="8.5703125" style="136" customWidth="1"/>
    <col min="14341" max="14341" width="9.7109375" style="136" customWidth="1"/>
    <col min="14342" max="14342" width="8.42578125" style="136" customWidth="1"/>
    <col min="14343" max="14343" width="7.85546875" style="136" customWidth="1"/>
    <col min="14344" max="14344" width="8.7109375" style="136" customWidth="1"/>
    <col min="14345" max="14345" width="8.85546875" style="136" customWidth="1"/>
    <col min="14346" max="14346" width="8.28515625" style="136" customWidth="1"/>
    <col min="14347" max="14347" width="8.42578125" style="136" customWidth="1"/>
    <col min="14348" max="14348" width="8.28515625" style="136" customWidth="1"/>
    <col min="14349" max="14349" width="8.140625" style="136" customWidth="1"/>
    <col min="14350" max="14350" width="7.42578125" style="136" customWidth="1"/>
    <col min="14351" max="14351" width="9.140625" style="136" customWidth="1"/>
    <col min="14352" max="14592" width="7.85546875" style="136"/>
    <col min="14593" max="14593" width="3.140625" style="136" customWidth="1"/>
    <col min="14594" max="14594" width="20.28515625" style="136" customWidth="1"/>
    <col min="14595" max="14595" width="10.5703125" style="136" customWidth="1"/>
    <col min="14596" max="14596" width="8.5703125" style="136" customWidth="1"/>
    <col min="14597" max="14597" width="9.7109375" style="136" customWidth="1"/>
    <col min="14598" max="14598" width="8.42578125" style="136" customWidth="1"/>
    <col min="14599" max="14599" width="7.85546875" style="136" customWidth="1"/>
    <col min="14600" max="14600" width="8.7109375" style="136" customWidth="1"/>
    <col min="14601" max="14601" width="8.85546875" style="136" customWidth="1"/>
    <col min="14602" max="14602" width="8.28515625" style="136" customWidth="1"/>
    <col min="14603" max="14603" width="8.42578125" style="136" customWidth="1"/>
    <col min="14604" max="14604" width="8.28515625" style="136" customWidth="1"/>
    <col min="14605" max="14605" width="8.140625" style="136" customWidth="1"/>
    <col min="14606" max="14606" width="7.42578125" style="136" customWidth="1"/>
    <col min="14607" max="14607" width="9.140625" style="136" customWidth="1"/>
    <col min="14608" max="14848" width="7.85546875" style="136"/>
    <col min="14849" max="14849" width="3.140625" style="136" customWidth="1"/>
    <col min="14850" max="14850" width="20.28515625" style="136" customWidth="1"/>
    <col min="14851" max="14851" width="10.5703125" style="136" customWidth="1"/>
    <col min="14852" max="14852" width="8.5703125" style="136" customWidth="1"/>
    <col min="14853" max="14853" width="9.7109375" style="136" customWidth="1"/>
    <col min="14854" max="14854" width="8.42578125" style="136" customWidth="1"/>
    <col min="14855" max="14855" width="7.85546875" style="136" customWidth="1"/>
    <col min="14856" max="14856" width="8.7109375" style="136" customWidth="1"/>
    <col min="14857" max="14857" width="8.85546875" style="136" customWidth="1"/>
    <col min="14858" max="14858" width="8.28515625" style="136" customWidth="1"/>
    <col min="14859" max="14859" width="8.42578125" style="136" customWidth="1"/>
    <col min="14860" max="14860" width="8.28515625" style="136" customWidth="1"/>
    <col min="14861" max="14861" width="8.140625" style="136" customWidth="1"/>
    <col min="14862" max="14862" width="7.42578125" style="136" customWidth="1"/>
    <col min="14863" max="14863" width="9.140625" style="136" customWidth="1"/>
    <col min="14864" max="15104" width="7.85546875" style="136"/>
    <col min="15105" max="15105" width="3.140625" style="136" customWidth="1"/>
    <col min="15106" max="15106" width="20.28515625" style="136" customWidth="1"/>
    <col min="15107" max="15107" width="10.5703125" style="136" customWidth="1"/>
    <col min="15108" max="15108" width="8.5703125" style="136" customWidth="1"/>
    <col min="15109" max="15109" width="9.7109375" style="136" customWidth="1"/>
    <col min="15110" max="15110" width="8.42578125" style="136" customWidth="1"/>
    <col min="15111" max="15111" width="7.85546875" style="136" customWidth="1"/>
    <col min="15112" max="15112" width="8.7109375" style="136" customWidth="1"/>
    <col min="15113" max="15113" width="8.85546875" style="136" customWidth="1"/>
    <col min="15114" max="15114" width="8.28515625" style="136" customWidth="1"/>
    <col min="15115" max="15115" width="8.42578125" style="136" customWidth="1"/>
    <col min="15116" max="15116" width="8.28515625" style="136" customWidth="1"/>
    <col min="15117" max="15117" width="8.140625" style="136" customWidth="1"/>
    <col min="15118" max="15118" width="7.42578125" style="136" customWidth="1"/>
    <col min="15119" max="15119" width="9.140625" style="136" customWidth="1"/>
    <col min="15120" max="15360" width="7.85546875" style="136"/>
    <col min="15361" max="15361" width="3.140625" style="136" customWidth="1"/>
    <col min="15362" max="15362" width="20.28515625" style="136" customWidth="1"/>
    <col min="15363" max="15363" width="10.5703125" style="136" customWidth="1"/>
    <col min="15364" max="15364" width="8.5703125" style="136" customWidth="1"/>
    <col min="15365" max="15365" width="9.7109375" style="136" customWidth="1"/>
    <col min="15366" max="15366" width="8.42578125" style="136" customWidth="1"/>
    <col min="15367" max="15367" width="7.85546875" style="136" customWidth="1"/>
    <col min="15368" max="15368" width="8.7109375" style="136" customWidth="1"/>
    <col min="15369" max="15369" width="8.85546875" style="136" customWidth="1"/>
    <col min="15370" max="15370" width="8.28515625" style="136" customWidth="1"/>
    <col min="15371" max="15371" width="8.42578125" style="136" customWidth="1"/>
    <col min="15372" max="15372" width="8.28515625" style="136" customWidth="1"/>
    <col min="15373" max="15373" width="8.140625" style="136" customWidth="1"/>
    <col min="15374" max="15374" width="7.42578125" style="136" customWidth="1"/>
    <col min="15375" max="15375" width="9.140625" style="136" customWidth="1"/>
    <col min="15376" max="15616" width="7.85546875" style="136"/>
    <col min="15617" max="15617" width="3.140625" style="136" customWidth="1"/>
    <col min="15618" max="15618" width="20.28515625" style="136" customWidth="1"/>
    <col min="15619" max="15619" width="10.5703125" style="136" customWidth="1"/>
    <col min="15620" max="15620" width="8.5703125" style="136" customWidth="1"/>
    <col min="15621" max="15621" width="9.7109375" style="136" customWidth="1"/>
    <col min="15622" max="15622" width="8.42578125" style="136" customWidth="1"/>
    <col min="15623" max="15623" width="7.85546875" style="136" customWidth="1"/>
    <col min="15624" max="15624" width="8.7109375" style="136" customWidth="1"/>
    <col min="15625" max="15625" width="8.85546875" style="136" customWidth="1"/>
    <col min="15626" max="15626" width="8.28515625" style="136" customWidth="1"/>
    <col min="15627" max="15627" width="8.42578125" style="136" customWidth="1"/>
    <col min="15628" max="15628" width="8.28515625" style="136" customWidth="1"/>
    <col min="15629" max="15629" width="8.140625" style="136" customWidth="1"/>
    <col min="15630" max="15630" width="7.42578125" style="136" customWidth="1"/>
    <col min="15631" max="15631" width="9.140625" style="136" customWidth="1"/>
    <col min="15632" max="15872" width="7.85546875" style="136"/>
    <col min="15873" max="15873" width="3.140625" style="136" customWidth="1"/>
    <col min="15874" max="15874" width="20.28515625" style="136" customWidth="1"/>
    <col min="15875" max="15875" width="10.5703125" style="136" customWidth="1"/>
    <col min="15876" max="15876" width="8.5703125" style="136" customWidth="1"/>
    <col min="15877" max="15877" width="9.7109375" style="136" customWidth="1"/>
    <col min="15878" max="15878" width="8.42578125" style="136" customWidth="1"/>
    <col min="15879" max="15879" width="7.85546875" style="136" customWidth="1"/>
    <col min="15880" max="15880" width="8.7109375" style="136" customWidth="1"/>
    <col min="15881" max="15881" width="8.85546875" style="136" customWidth="1"/>
    <col min="15882" max="15882" width="8.28515625" style="136" customWidth="1"/>
    <col min="15883" max="15883" width="8.42578125" style="136" customWidth="1"/>
    <col min="15884" max="15884" width="8.28515625" style="136" customWidth="1"/>
    <col min="15885" max="15885" width="8.140625" style="136" customWidth="1"/>
    <col min="15886" max="15886" width="7.42578125" style="136" customWidth="1"/>
    <col min="15887" max="15887" width="9.140625" style="136" customWidth="1"/>
    <col min="15888" max="16128" width="7.85546875" style="136"/>
    <col min="16129" max="16129" width="3.140625" style="136" customWidth="1"/>
    <col min="16130" max="16130" width="20.28515625" style="136" customWidth="1"/>
    <col min="16131" max="16131" width="10.5703125" style="136" customWidth="1"/>
    <col min="16132" max="16132" width="8.5703125" style="136" customWidth="1"/>
    <col min="16133" max="16133" width="9.7109375" style="136" customWidth="1"/>
    <col min="16134" max="16134" width="8.42578125" style="136" customWidth="1"/>
    <col min="16135" max="16135" width="7.85546875" style="136" customWidth="1"/>
    <col min="16136" max="16136" width="8.7109375" style="136" customWidth="1"/>
    <col min="16137" max="16137" width="8.85546875" style="136" customWidth="1"/>
    <col min="16138" max="16138" width="8.28515625" style="136" customWidth="1"/>
    <col min="16139" max="16139" width="8.42578125" style="136" customWidth="1"/>
    <col min="16140" max="16140" width="8.28515625" style="136" customWidth="1"/>
    <col min="16141" max="16141" width="8.140625" style="136" customWidth="1"/>
    <col min="16142" max="16142" width="7.42578125" style="136" customWidth="1"/>
    <col min="16143" max="16143" width="9.140625" style="136" customWidth="1"/>
    <col min="16144" max="16384" width="7.85546875" style="136"/>
  </cols>
  <sheetData>
    <row r="1" spans="1:15" ht="15.75">
      <c r="A1" s="357" t="s">
        <v>146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</row>
    <row r="2" spans="1:15" s="137" customFormat="1" ht="19.5" customHeight="1" thickBot="1">
      <c r="A2" s="358" t="s">
        <v>249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</row>
    <row r="3" spans="1:15" s="138" customFormat="1" ht="18" customHeight="1" thickTop="1">
      <c r="A3" s="360" t="s">
        <v>61</v>
      </c>
      <c r="B3" s="362" t="s">
        <v>62</v>
      </c>
      <c r="C3" s="364" t="s">
        <v>187</v>
      </c>
      <c r="D3" s="365" t="s">
        <v>188</v>
      </c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6"/>
    </row>
    <row r="4" spans="1:15" s="138" customFormat="1" ht="56.25">
      <c r="A4" s="361"/>
      <c r="B4" s="363"/>
      <c r="C4" s="363"/>
      <c r="D4" s="139" t="s">
        <v>189</v>
      </c>
      <c r="E4" s="140" t="s">
        <v>190</v>
      </c>
      <c r="F4" s="140" t="s">
        <v>59</v>
      </c>
      <c r="G4" s="140" t="s">
        <v>190</v>
      </c>
      <c r="H4" s="140" t="s">
        <v>116</v>
      </c>
      <c r="I4" s="140" t="s">
        <v>190</v>
      </c>
      <c r="J4" s="140" t="s">
        <v>191</v>
      </c>
      <c r="K4" s="140" t="s">
        <v>190</v>
      </c>
      <c r="L4" s="140" t="s">
        <v>192</v>
      </c>
      <c r="M4" s="140" t="s">
        <v>190</v>
      </c>
      <c r="N4" s="140" t="s">
        <v>193</v>
      </c>
      <c r="O4" s="141" t="s">
        <v>190</v>
      </c>
    </row>
    <row r="5" spans="1:15" s="138" customFormat="1" ht="15">
      <c r="A5" s="369" t="s">
        <v>110</v>
      </c>
      <c r="B5" s="370"/>
      <c r="C5" s="4">
        <f t="shared" ref="C5" si="0">D5+F5+H5+J5+L5+N5</f>
        <v>1151647</v>
      </c>
      <c r="D5" s="4">
        <v>141311</v>
      </c>
      <c r="E5" s="5">
        <f>D5/$C$5</f>
        <v>0.12270339782936959</v>
      </c>
      <c r="F5" s="275">
        <v>319593</v>
      </c>
      <c r="G5" s="5">
        <f>F5/C5</f>
        <v>0.2775095146342586</v>
      </c>
      <c r="H5" s="275">
        <v>257151</v>
      </c>
      <c r="I5" s="5">
        <f>H5/$C$5</f>
        <v>0.22328977542597689</v>
      </c>
      <c r="J5" s="275">
        <v>203000</v>
      </c>
      <c r="K5" s="5">
        <f>J5/$C$5</f>
        <v>0.17626929085040816</v>
      </c>
      <c r="L5" s="275">
        <v>137018</v>
      </c>
      <c r="M5" s="5">
        <f>L5/$C$5</f>
        <v>0.11897569307261686</v>
      </c>
      <c r="N5" s="275">
        <v>93574</v>
      </c>
      <c r="O5" s="276">
        <f>N5/$C$5</f>
        <v>8.125232818736991E-2</v>
      </c>
    </row>
    <row r="6" spans="1:15" s="145" customFormat="1" ht="32.25" customHeight="1">
      <c r="A6" s="371" t="s">
        <v>4</v>
      </c>
      <c r="B6" s="372"/>
      <c r="C6" s="142">
        <f>D6+F6+H6+J6+L6+N6</f>
        <v>168342</v>
      </c>
      <c r="D6" s="142">
        <f>D7+D13+D20+D29+D31+D38+D46+D51</f>
        <v>19700</v>
      </c>
      <c r="E6" s="143">
        <f>D6/C6</f>
        <v>0.11702367798885602</v>
      </c>
      <c r="F6" s="142">
        <f>F7+F13+F20+F29+F31+F38+F46+F51</f>
        <v>44214</v>
      </c>
      <c r="G6" s="143">
        <f>F6/C6</f>
        <v>0.26264390348219696</v>
      </c>
      <c r="H6" s="142">
        <f>H7+H13+H20+H29+H31+H38+H46+H51</f>
        <v>39117</v>
      </c>
      <c r="I6" s="143">
        <f>H6/C6</f>
        <v>0.232366254410664</v>
      </c>
      <c r="J6" s="142">
        <f>J7+J13+J20+J29+J31+J38+J46+J51</f>
        <v>30065</v>
      </c>
      <c r="K6" s="143">
        <f>J6/C6</f>
        <v>0.17859476541801808</v>
      </c>
      <c r="L6" s="142">
        <f>L7+L13+L20+L29+L31+L38+L46+L51</f>
        <v>20032</v>
      </c>
      <c r="M6" s="143">
        <f>L6/C6</f>
        <v>0.1189958536788205</v>
      </c>
      <c r="N6" s="142">
        <f>N7+N13+N20+N29+N31+N38+N46+N51</f>
        <v>15214</v>
      </c>
      <c r="O6" s="144">
        <f>N6/C6</f>
        <v>9.0375545021444445E-2</v>
      </c>
    </row>
    <row r="7" spans="1:15" s="149" customFormat="1" ht="27.75" customHeight="1">
      <c r="A7" s="367" t="s">
        <v>194</v>
      </c>
      <c r="B7" s="373"/>
      <c r="C7" s="146">
        <f>SUM(C8:C12)</f>
        <v>16125</v>
      </c>
      <c r="D7" s="146">
        <f>SUM(D8:D12)</f>
        <v>2642</v>
      </c>
      <c r="E7" s="147">
        <f>D7/C7</f>
        <v>0.16384496124031009</v>
      </c>
      <c r="F7" s="146">
        <f>SUM(F8:F12)</f>
        <v>4524</v>
      </c>
      <c r="G7" s="147">
        <f>F7/C7</f>
        <v>0.28055813953488373</v>
      </c>
      <c r="H7" s="146">
        <f>SUM(H8:H12)</f>
        <v>3375</v>
      </c>
      <c r="I7" s="147">
        <f>H7/C7</f>
        <v>0.20930232558139536</v>
      </c>
      <c r="J7" s="146">
        <f>SUM(J8:J12)</f>
        <v>2679</v>
      </c>
      <c r="K7" s="147">
        <f>J7/C7</f>
        <v>0.16613953488372094</v>
      </c>
      <c r="L7" s="146">
        <f>SUM(L8:L12)</f>
        <v>1741</v>
      </c>
      <c r="M7" s="147">
        <f>L7/C7</f>
        <v>0.10796899224806202</v>
      </c>
      <c r="N7" s="146">
        <f>SUM(N8:N12)</f>
        <v>1164</v>
      </c>
      <c r="O7" s="148">
        <f>N7/C7</f>
        <v>7.218604651162791E-2</v>
      </c>
    </row>
    <row r="8" spans="1:15" s="156" customFormat="1" ht="15" customHeight="1">
      <c r="A8" s="150">
        <v>1</v>
      </c>
      <c r="B8" s="151" t="s">
        <v>5</v>
      </c>
      <c r="C8" s="152">
        <f>D8+F8+H8+J8+L8+N8</f>
        <v>3733</v>
      </c>
      <c r="D8" s="153">
        <f>[2]Z14_bezrobotni_wg_wieku!D8</f>
        <v>463</v>
      </c>
      <c r="E8" s="154">
        <f t="shared" ref="E8:E20" si="1">D8/C8</f>
        <v>0.12402893115456737</v>
      </c>
      <c r="F8" s="153">
        <f>[2]Z14_bezrobotni_wg_wieku!F8</f>
        <v>1027</v>
      </c>
      <c r="G8" s="154">
        <f t="shared" ref="G8:G20" si="2">F8/C8</f>
        <v>0.27511384945084383</v>
      </c>
      <c r="H8" s="153">
        <f>[2]Z14_bezrobotni_wg_wieku!H8</f>
        <v>746</v>
      </c>
      <c r="I8" s="154">
        <f t="shared" ref="I8:I20" si="3">H8/C8</f>
        <v>0.19983927136351459</v>
      </c>
      <c r="J8" s="153">
        <f>[2]Z14_bezrobotni_wg_wieku!J8</f>
        <v>663</v>
      </c>
      <c r="K8" s="154">
        <f t="shared" ref="K8:K20" si="4">J8/C8</f>
        <v>0.17760514331636754</v>
      </c>
      <c r="L8" s="153">
        <f>[2]Z14_bezrobotni_wg_wieku!L8</f>
        <v>499</v>
      </c>
      <c r="M8" s="154">
        <f t="shared" ref="M8:M20" si="5">L8/C8</f>
        <v>0.13367264934369141</v>
      </c>
      <c r="N8" s="153">
        <f>[2]Z14_bezrobotni_wg_wieku!N8</f>
        <v>335</v>
      </c>
      <c r="O8" s="155">
        <f t="shared" ref="O8:O20" si="6">N8/C8</f>
        <v>8.9740155371015276E-2</v>
      </c>
    </row>
    <row r="9" spans="1:15" s="156" customFormat="1" ht="15" customHeight="1">
      <c r="A9" s="150">
        <v>2</v>
      </c>
      <c r="B9" s="151" t="s">
        <v>6</v>
      </c>
      <c r="C9" s="152">
        <f>D9+F9+H9+J9+L9+N9</f>
        <v>2444</v>
      </c>
      <c r="D9" s="153">
        <f>[2]Z14_bezrobotni_wg_wieku!D9</f>
        <v>426</v>
      </c>
      <c r="E9" s="154">
        <f t="shared" si="1"/>
        <v>0.17430441898527005</v>
      </c>
      <c r="F9" s="153">
        <f>[2]Z14_bezrobotni_wg_wieku!F9</f>
        <v>651</v>
      </c>
      <c r="G9" s="154">
        <f t="shared" si="2"/>
        <v>0.26636661211129298</v>
      </c>
      <c r="H9" s="153">
        <f>[2]Z14_bezrobotni_wg_wieku!H9</f>
        <v>472</v>
      </c>
      <c r="I9" s="154">
        <f t="shared" si="3"/>
        <v>0.19312602291325695</v>
      </c>
      <c r="J9" s="153">
        <f>[2]Z14_bezrobotni_wg_wieku!J9</f>
        <v>387</v>
      </c>
      <c r="K9" s="154">
        <f t="shared" si="4"/>
        <v>0.15834697217675942</v>
      </c>
      <c r="L9" s="153">
        <f>[2]Z14_bezrobotni_wg_wieku!L9</f>
        <v>306</v>
      </c>
      <c r="M9" s="154">
        <f t="shared" si="5"/>
        <v>0.12520458265139117</v>
      </c>
      <c r="N9" s="153">
        <f>[2]Z14_bezrobotni_wg_wieku!N9</f>
        <v>202</v>
      </c>
      <c r="O9" s="155">
        <f t="shared" si="6"/>
        <v>8.2651391162029464E-2</v>
      </c>
    </row>
    <row r="10" spans="1:15" s="156" customFormat="1" ht="15" customHeight="1">
      <c r="A10" s="150">
        <v>3</v>
      </c>
      <c r="B10" s="151" t="s">
        <v>7</v>
      </c>
      <c r="C10" s="152">
        <f>D10+F10+H10+J10+L10+N10</f>
        <v>3768</v>
      </c>
      <c r="D10" s="153">
        <f>[2]Z14_bezrobotni_wg_wieku!D10</f>
        <v>662</v>
      </c>
      <c r="E10" s="154">
        <f t="shared" si="1"/>
        <v>0.17569002123142249</v>
      </c>
      <c r="F10" s="153">
        <f>[2]Z14_bezrobotni_wg_wieku!F10</f>
        <v>1048</v>
      </c>
      <c r="G10" s="154">
        <f t="shared" si="2"/>
        <v>0.2781316348195329</v>
      </c>
      <c r="H10" s="153">
        <f>[2]Z14_bezrobotni_wg_wieku!H10</f>
        <v>794</v>
      </c>
      <c r="I10" s="154">
        <f t="shared" si="3"/>
        <v>0.21072186836518048</v>
      </c>
      <c r="J10" s="153">
        <f>[2]Z14_bezrobotni_wg_wieku!J10</f>
        <v>597</v>
      </c>
      <c r="K10" s="154">
        <f t="shared" si="4"/>
        <v>0.15843949044585987</v>
      </c>
      <c r="L10" s="153">
        <f>[2]Z14_bezrobotni_wg_wieku!L10</f>
        <v>382</v>
      </c>
      <c r="M10" s="154">
        <f t="shared" si="5"/>
        <v>0.10138004246284502</v>
      </c>
      <c r="N10" s="153">
        <f>[2]Z14_bezrobotni_wg_wieku!N10</f>
        <v>285</v>
      </c>
      <c r="O10" s="155">
        <f t="shared" si="6"/>
        <v>7.5636942675159233E-2</v>
      </c>
    </row>
    <row r="11" spans="1:15" s="156" customFormat="1" ht="15" customHeight="1">
      <c r="A11" s="150">
        <v>4</v>
      </c>
      <c r="B11" s="151" t="s">
        <v>33</v>
      </c>
      <c r="C11" s="152">
        <f>D11+F11+H11+J11+L11+N11</f>
        <v>3663</v>
      </c>
      <c r="D11" s="153">
        <f>[2]Z14_bezrobotni_wg_wieku!D11</f>
        <v>724</v>
      </c>
      <c r="E11" s="154">
        <f>D11/C11</f>
        <v>0.19765219765219766</v>
      </c>
      <c r="F11" s="153">
        <f>[2]Z14_bezrobotni_wg_wieku!F11</f>
        <v>1057</v>
      </c>
      <c r="G11" s="154">
        <f>F11/C11</f>
        <v>0.28856128856128854</v>
      </c>
      <c r="H11" s="153">
        <f>[2]Z14_bezrobotni_wg_wieku!H11</f>
        <v>806</v>
      </c>
      <c r="I11" s="154">
        <f>H11/C11</f>
        <v>0.22003822003822004</v>
      </c>
      <c r="J11" s="153">
        <f>[2]Z14_bezrobotni_wg_wieku!J11</f>
        <v>562</v>
      </c>
      <c r="K11" s="154">
        <f>J11/C11</f>
        <v>0.15342615342615343</v>
      </c>
      <c r="L11" s="153">
        <f>[2]Z14_bezrobotni_wg_wieku!L11</f>
        <v>303</v>
      </c>
      <c r="M11" s="154">
        <f>L11/C11</f>
        <v>8.2719082719082723E-2</v>
      </c>
      <c r="N11" s="153">
        <f>[2]Z14_bezrobotni_wg_wieku!N11</f>
        <v>211</v>
      </c>
      <c r="O11" s="155">
        <f>N11/C11</f>
        <v>5.7603057603057603E-2</v>
      </c>
    </row>
    <row r="12" spans="1:15" s="156" customFormat="1" ht="15" customHeight="1">
      <c r="A12" s="150">
        <v>5</v>
      </c>
      <c r="B12" s="151" t="s">
        <v>195</v>
      </c>
      <c r="C12" s="152">
        <f>D12+F12+H12+J12+L12+N12</f>
        <v>2517</v>
      </c>
      <c r="D12" s="153">
        <f>[2]Z14_bezrobotni_wg_wieku!D12</f>
        <v>367</v>
      </c>
      <c r="E12" s="154">
        <f t="shared" si="1"/>
        <v>0.14580850218514105</v>
      </c>
      <c r="F12" s="153">
        <f>[2]Z14_bezrobotni_wg_wieku!F12</f>
        <v>741</v>
      </c>
      <c r="G12" s="154">
        <f t="shared" si="2"/>
        <v>0.29439809296781883</v>
      </c>
      <c r="H12" s="153">
        <f>[2]Z14_bezrobotni_wg_wieku!H12</f>
        <v>557</v>
      </c>
      <c r="I12" s="154">
        <f t="shared" si="3"/>
        <v>0.22129519268970999</v>
      </c>
      <c r="J12" s="153">
        <f>[2]Z14_bezrobotni_wg_wieku!J12</f>
        <v>470</v>
      </c>
      <c r="K12" s="154">
        <f t="shared" si="4"/>
        <v>0.18673023440603895</v>
      </c>
      <c r="L12" s="153">
        <f>[2]Z14_bezrobotni_wg_wieku!L12</f>
        <v>251</v>
      </c>
      <c r="M12" s="154">
        <f t="shared" si="5"/>
        <v>9.9721891140246322E-2</v>
      </c>
      <c r="N12" s="153">
        <f>[2]Z14_bezrobotni_wg_wieku!N12</f>
        <v>131</v>
      </c>
      <c r="O12" s="155">
        <f t="shared" si="6"/>
        <v>5.2046086611044894E-2</v>
      </c>
    </row>
    <row r="13" spans="1:15" s="149" customFormat="1" ht="24.75" customHeight="1">
      <c r="A13" s="367" t="s">
        <v>161</v>
      </c>
      <c r="B13" s="368"/>
      <c r="C13" s="146">
        <f>SUM(C14:C19)</f>
        <v>17394</v>
      </c>
      <c r="D13" s="146">
        <f>SUM(D14:D19)</f>
        <v>3270</v>
      </c>
      <c r="E13" s="147">
        <f t="shared" si="1"/>
        <v>0.18799586064160057</v>
      </c>
      <c r="F13" s="146">
        <f>SUM(F14:F19)</f>
        <v>5084</v>
      </c>
      <c r="G13" s="147">
        <f t="shared" si="2"/>
        <v>0.29228469587213984</v>
      </c>
      <c r="H13" s="146">
        <f>SUM(H14:H19)</f>
        <v>3511</v>
      </c>
      <c r="I13" s="147">
        <f t="shared" si="3"/>
        <v>0.2018512130619754</v>
      </c>
      <c r="J13" s="146">
        <f>SUM(J14:J19)</f>
        <v>2765</v>
      </c>
      <c r="K13" s="147">
        <f t="shared" si="4"/>
        <v>0.15896286075658272</v>
      </c>
      <c r="L13" s="146">
        <f>SUM(L14:L19)</f>
        <v>1671</v>
      </c>
      <c r="M13" s="147">
        <f t="shared" si="5"/>
        <v>9.6067609520524316E-2</v>
      </c>
      <c r="N13" s="146">
        <f>SUM(N14:N19)</f>
        <v>1093</v>
      </c>
      <c r="O13" s="148">
        <f t="shared" si="6"/>
        <v>6.2837760147177193E-2</v>
      </c>
    </row>
    <row r="14" spans="1:15" s="156" customFormat="1" ht="15" customHeight="1">
      <c r="A14" s="150">
        <v>1</v>
      </c>
      <c r="B14" s="151" t="s">
        <v>8</v>
      </c>
      <c r="C14" s="152">
        <f t="shared" ref="C14:C19" si="7">D14+F14+H14+J14+L14+N14</f>
        <v>3454</v>
      </c>
      <c r="D14" s="153">
        <f>[2]Z14_bezrobotni_wg_wieku!D14</f>
        <v>734</v>
      </c>
      <c r="E14" s="154">
        <f t="shared" si="1"/>
        <v>0.212507237984945</v>
      </c>
      <c r="F14" s="153">
        <f>[2]Z14_bezrobotni_wg_wieku!F14</f>
        <v>998</v>
      </c>
      <c r="G14" s="154">
        <f t="shared" si="2"/>
        <v>0.28894035900405329</v>
      </c>
      <c r="H14" s="153">
        <f>[2]Z14_bezrobotni_wg_wieku!H14</f>
        <v>695</v>
      </c>
      <c r="I14" s="154">
        <f t="shared" si="3"/>
        <v>0.20121598147075853</v>
      </c>
      <c r="J14" s="153">
        <f>[2]Z14_bezrobotni_wg_wieku!J14</f>
        <v>539</v>
      </c>
      <c r="K14" s="154">
        <f t="shared" si="4"/>
        <v>0.15605095541401273</v>
      </c>
      <c r="L14" s="153">
        <f>[2]Z14_bezrobotni_wg_wieku!L14</f>
        <v>284</v>
      </c>
      <c r="M14" s="154">
        <f t="shared" si="5"/>
        <v>8.2223508975101334E-2</v>
      </c>
      <c r="N14" s="153">
        <f>[2]Z14_bezrobotni_wg_wieku!N14</f>
        <v>204</v>
      </c>
      <c r="O14" s="155">
        <f t="shared" si="6"/>
        <v>5.9061957151129128E-2</v>
      </c>
    </row>
    <row r="15" spans="1:15" ht="15" customHeight="1">
      <c r="A15" s="150">
        <v>2</v>
      </c>
      <c r="B15" s="151" t="s">
        <v>9</v>
      </c>
      <c r="C15" s="152">
        <f t="shared" si="7"/>
        <v>4024</v>
      </c>
      <c r="D15" s="153">
        <f>[2]Z14_bezrobotni_wg_wieku!D15</f>
        <v>821</v>
      </c>
      <c r="E15" s="154">
        <f t="shared" si="1"/>
        <v>0.2040258449304175</v>
      </c>
      <c r="F15" s="153">
        <f>[2]Z14_bezrobotni_wg_wieku!F15</f>
        <v>1287</v>
      </c>
      <c r="G15" s="154">
        <f t="shared" si="2"/>
        <v>0.31983101391650098</v>
      </c>
      <c r="H15" s="153">
        <f>[2]Z14_bezrobotni_wg_wieku!H15</f>
        <v>728</v>
      </c>
      <c r="I15" s="154">
        <f t="shared" si="3"/>
        <v>0.18091451292246521</v>
      </c>
      <c r="J15" s="153">
        <f>[2]Z14_bezrobotni_wg_wieku!J15</f>
        <v>624</v>
      </c>
      <c r="K15" s="154">
        <f t="shared" si="4"/>
        <v>0.15506958250497019</v>
      </c>
      <c r="L15" s="153">
        <f>[2]Z14_bezrobotni_wg_wieku!L15</f>
        <v>368</v>
      </c>
      <c r="M15" s="154">
        <f t="shared" si="5"/>
        <v>9.1451292246520877E-2</v>
      </c>
      <c r="N15" s="153">
        <f>[2]Z14_bezrobotni_wg_wieku!N15</f>
        <v>196</v>
      </c>
      <c r="O15" s="155">
        <f t="shared" si="6"/>
        <v>4.8707753479125246E-2</v>
      </c>
    </row>
    <row r="16" spans="1:15" s="156" customFormat="1" ht="15" customHeight="1">
      <c r="A16" s="150">
        <v>3</v>
      </c>
      <c r="B16" s="151" t="s">
        <v>11</v>
      </c>
      <c r="C16" s="152">
        <f t="shared" si="7"/>
        <v>3141</v>
      </c>
      <c r="D16" s="153">
        <f>[2]Z14_bezrobotni_wg_wieku!D16</f>
        <v>677</v>
      </c>
      <c r="E16" s="154">
        <f t="shared" si="1"/>
        <v>0.21553645335880292</v>
      </c>
      <c r="F16" s="153">
        <f>[2]Z14_bezrobotni_wg_wieku!F16</f>
        <v>916</v>
      </c>
      <c r="G16" s="154">
        <f t="shared" si="2"/>
        <v>0.29162687042343205</v>
      </c>
      <c r="H16" s="153">
        <f>[2]Z14_bezrobotni_wg_wieku!H16</f>
        <v>656</v>
      </c>
      <c r="I16" s="154">
        <f t="shared" si="3"/>
        <v>0.20885068449538363</v>
      </c>
      <c r="J16" s="153">
        <f>[2]Z14_bezrobotni_wg_wieku!J16</f>
        <v>469</v>
      </c>
      <c r="K16" s="154">
        <f t="shared" si="4"/>
        <v>0.14931550461636423</v>
      </c>
      <c r="L16" s="153">
        <f>[2]Z14_bezrobotni_wg_wieku!L16</f>
        <v>237</v>
      </c>
      <c r="M16" s="154">
        <f t="shared" si="5"/>
        <v>7.5453677172874878E-2</v>
      </c>
      <c r="N16" s="153">
        <f>[2]Z14_bezrobotni_wg_wieku!N16</f>
        <v>186</v>
      </c>
      <c r="O16" s="155">
        <f t="shared" si="6"/>
        <v>5.9216809933142309E-2</v>
      </c>
    </row>
    <row r="17" spans="1:15" s="156" customFormat="1" ht="15" customHeight="1">
      <c r="A17" s="150">
        <v>4</v>
      </c>
      <c r="B17" s="151" t="s">
        <v>12</v>
      </c>
      <c r="C17" s="152">
        <f t="shared" si="7"/>
        <v>2213</v>
      </c>
      <c r="D17" s="153">
        <f>[2]Z14_bezrobotni_wg_wieku!D17</f>
        <v>373</v>
      </c>
      <c r="E17" s="154">
        <f t="shared" si="1"/>
        <v>0.16854948034342521</v>
      </c>
      <c r="F17" s="153">
        <f>[2]Z14_bezrobotni_wg_wieku!F17</f>
        <v>645</v>
      </c>
      <c r="G17" s="154">
        <f t="shared" si="2"/>
        <v>0.29145955716222322</v>
      </c>
      <c r="H17" s="153">
        <f>[2]Z14_bezrobotni_wg_wieku!H17</f>
        <v>449</v>
      </c>
      <c r="I17" s="154">
        <f t="shared" si="3"/>
        <v>0.20289200180750114</v>
      </c>
      <c r="J17" s="153">
        <f>[2]Z14_bezrobotni_wg_wieku!J17</f>
        <v>358</v>
      </c>
      <c r="K17" s="154">
        <f t="shared" si="4"/>
        <v>0.16177135110709445</v>
      </c>
      <c r="L17" s="153">
        <f>[2]Z14_bezrobotni_wg_wieku!L17</f>
        <v>240</v>
      </c>
      <c r="M17" s="154">
        <f t="shared" si="5"/>
        <v>0.10845006778129236</v>
      </c>
      <c r="N17" s="153">
        <f>[2]Z14_bezrobotni_wg_wieku!N17</f>
        <v>148</v>
      </c>
      <c r="O17" s="155">
        <f t="shared" si="6"/>
        <v>6.6877541798463627E-2</v>
      </c>
    </row>
    <row r="18" spans="1:15" s="156" customFormat="1" ht="15" customHeight="1">
      <c r="A18" s="150">
        <v>5</v>
      </c>
      <c r="B18" s="151" t="s">
        <v>38</v>
      </c>
      <c r="C18" s="152">
        <f t="shared" si="7"/>
        <v>1735</v>
      </c>
      <c r="D18" s="153">
        <f>[2]Z14_bezrobotni_wg_wieku!D18</f>
        <v>354</v>
      </c>
      <c r="E18" s="154">
        <f t="shared" si="1"/>
        <v>0.20403458213256484</v>
      </c>
      <c r="F18" s="153">
        <f>[2]Z14_bezrobotni_wg_wieku!F18</f>
        <v>481</v>
      </c>
      <c r="G18" s="154">
        <f t="shared" si="2"/>
        <v>0.27723342939481266</v>
      </c>
      <c r="H18" s="153">
        <f>[2]Z14_bezrobotni_wg_wieku!H18</f>
        <v>316</v>
      </c>
      <c r="I18" s="154">
        <f t="shared" si="3"/>
        <v>0.18213256484149856</v>
      </c>
      <c r="J18" s="153">
        <f>[2]Z14_bezrobotni_wg_wieku!J18</f>
        <v>271</v>
      </c>
      <c r="K18" s="154">
        <f t="shared" si="4"/>
        <v>0.15619596541786743</v>
      </c>
      <c r="L18" s="153">
        <f>[2]Z14_bezrobotni_wg_wieku!L18</f>
        <v>181</v>
      </c>
      <c r="M18" s="154">
        <f t="shared" si="5"/>
        <v>0.10432276657060519</v>
      </c>
      <c r="N18" s="153">
        <f>[2]Z14_bezrobotni_wg_wieku!N18</f>
        <v>132</v>
      </c>
      <c r="O18" s="155">
        <f t="shared" si="6"/>
        <v>7.6080691642651299E-2</v>
      </c>
    </row>
    <row r="19" spans="1:15" s="162" customFormat="1" ht="15" customHeight="1">
      <c r="A19" s="157">
        <v>6</v>
      </c>
      <c r="B19" s="158" t="s">
        <v>10</v>
      </c>
      <c r="C19" s="152">
        <f t="shared" si="7"/>
        <v>2827</v>
      </c>
      <c r="D19" s="159">
        <f>[2]Z14_bezrobotni_wg_wieku!D19</f>
        <v>311</v>
      </c>
      <c r="E19" s="160">
        <f t="shared" si="1"/>
        <v>0.11001061195613725</v>
      </c>
      <c r="F19" s="159">
        <f>[2]Z14_bezrobotni_wg_wieku!F19</f>
        <v>757</v>
      </c>
      <c r="G19" s="160">
        <f t="shared" si="2"/>
        <v>0.26777502652989033</v>
      </c>
      <c r="H19" s="159">
        <f>[2]Z14_bezrobotni_wg_wieku!H19</f>
        <v>667</v>
      </c>
      <c r="I19" s="160">
        <f t="shared" si="3"/>
        <v>0.23593915811814645</v>
      </c>
      <c r="J19" s="159">
        <f>[2]Z14_bezrobotni_wg_wieku!J19</f>
        <v>504</v>
      </c>
      <c r="K19" s="160">
        <f t="shared" si="4"/>
        <v>0.17828086310576582</v>
      </c>
      <c r="L19" s="159">
        <f>[2]Z14_bezrobotni_wg_wieku!L19</f>
        <v>361</v>
      </c>
      <c r="M19" s="160">
        <f t="shared" si="5"/>
        <v>0.1276972055182172</v>
      </c>
      <c r="N19" s="159">
        <f>[2]Z14_bezrobotni_wg_wieku!N19</f>
        <v>227</v>
      </c>
      <c r="O19" s="161">
        <f t="shared" si="6"/>
        <v>8.0297134771842943E-2</v>
      </c>
    </row>
    <row r="20" spans="1:15" s="149" customFormat="1" ht="24.75" customHeight="1">
      <c r="A20" s="367" t="s">
        <v>162</v>
      </c>
      <c r="B20" s="368"/>
      <c r="C20" s="146">
        <f>SUM(C21:C28)</f>
        <v>39172</v>
      </c>
      <c r="D20" s="146">
        <f>SUM(D21:D28)</f>
        <v>4649</v>
      </c>
      <c r="E20" s="147">
        <f t="shared" si="1"/>
        <v>0.11868171142652915</v>
      </c>
      <c r="F20" s="146">
        <f>SUM(F21:F28)</f>
        <v>10850</v>
      </c>
      <c r="G20" s="147">
        <f t="shared" si="2"/>
        <v>0.27698355968548966</v>
      </c>
      <c r="H20" s="146">
        <f>SUM(H21:H28)</f>
        <v>9208</v>
      </c>
      <c r="I20" s="147">
        <f t="shared" si="3"/>
        <v>0.23506586337179619</v>
      </c>
      <c r="J20" s="146">
        <f>SUM(J21:J28)</f>
        <v>7189</v>
      </c>
      <c r="K20" s="147">
        <f t="shared" si="4"/>
        <v>0.1835239456754825</v>
      </c>
      <c r="L20" s="146">
        <f>SUM(L21:L28)</f>
        <v>4390</v>
      </c>
      <c r="M20" s="147">
        <f t="shared" si="5"/>
        <v>0.11206984580823037</v>
      </c>
      <c r="N20" s="146">
        <f>SUM(N21:N28)</f>
        <v>2886</v>
      </c>
      <c r="O20" s="148">
        <f t="shared" si="6"/>
        <v>7.3675074032472171E-2</v>
      </c>
    </row>
    <row r="21" spans="1:15" s="156" customFormat="1" ht="15" customHeight="1">
      <c r="A21" s="163">
        <v>1</v>
      </c>
      <c r="B21" s="164" t="s">
        <v>17</v>
      </c>
      <c r="C21" s="152">
        <f>D21+F21+H21+J21+L21+N21</f>
        <v>1168</v>
      </c>
      <c r="D21" s="153">
        <f>[2]Z14_bezrobotni_wg_wieku!D21</f>
        <v>164</v>
      </c>
      <c r="E21" s="154">
        <f>D21/C21</f>
        <v>0.1404109589041096</v>
      </c>
      <c r="F21" s="153">
        <f>[2]Z14_bezrobotni_wg_wieku!F21</f>
        <v>332</v>
      </c>
      <c r="G21" s="154">
        <f>F21/C21</f>
        <v>0.28424657534246578</v>
      </c>
      <c r="H21" s="153">
        <f>[2]Z14_bezrobotni_wg_wieku!H21</f>
        <v>205</v>
      </c>
      <c r="I21" s="154">
        <f>H21/C21</f>
        <v>0.17551369863013699</v>
      </c>
      <c r="J21" s="153">
        <f>[2]Z14_bezrobotni_wg_wieku!J21</f>
        <v>199</v>
      </c>
      <c r="K21" s="154">
        <f>J21/C21</f>
        <v>0.17037671232876711</v>
      </c>
      <c r="L21" s="153">
        <f>[2]Z14_bezrobotni_wg_wieku!L21</f>
        <v>142</v>
      </c>
      <c r="M21" s="154">
        <f>L21/C21</f>
        <v>0.12157534246575342</v>
      </c>
      <c r="N21" s="153">
        <f>[2]Z14_bezrobotni_wg_wieku!N21</f>
        <v>126</v>
      </c>
      <c r="O21" s="155">
        <f>N21/C21</f>
        <v>0.10787671232876712</v>
      </c>
    </row>
    <row r="22" spans="1:15" s="156" customFormat="1" ht="15" customHeight="1">
      <c r="A22" s="150">
        <v>2</v>
      </c>
      <c r="B22" s="151" t="s">
        <v>18</v>
      </c>
      <c r="C22" s="152">
        <f t="shared" ref="C22:C30" si="8">D22+F22+H22+J22+L22+N22</f>
        <v>2821</v>
      </c>
      <c r="D22" s="153">
        <f>[2]Z14_bezrobotni_wg_wieku!D22</f>
        <v>349</v>
      </c>
      <c r="E22" s="154">
        <f t="shared" ref="E22:E29" si="9">D22/C22</f>
        <v>0.12371499468273661</v>
      </c>
      <c r="F22" s="153">
        <f>[2]Z14_bezrobotni_wg_wieku!F22</f>
        <v>791</v>
      </c>
      <c r="G22" s="154">
        <f t="shared" ref="G22:G29" si="10">F22/C22</f>
        <v>0.28039702233250619</v>
      </c>
      <c r="H22" s="153">
        <f>[2]Z14_bezrobotni_wg_wieku!H22</f>
        <v>656</v>
      </c>
      <c r="I22" s="154">
        <f t="shared" ref="I22:I29" si="11">H22/C22</f>
        <v>0.23254165189649062</v>
      </c>
      <c r="J22" s="153">
        <f>[2]Z14_bezrobotni_wg_wieku!J22</f>
        <v>471</v>
      </c>
      <c r="K22" s="154">
        <f t="shared" ref="K22:K29" si="12">J22/C22</f>
        <v>0.16696207018787665</v>
      </c>
      <c r="L22" s="153">
        <f>[2]Z14_bezrobotni_wg_wieku!L22</f>
        <v>329</v>
      </c>
      <c r="M22" s="154">
        <f t="shared" ref="M22:M29" si="13">L22/C22</f>
        <v>0.11662531017369727</v>
      </c>
      <c r="N22" s="153">
        <f>[2]Z14_bezrobotni_wg_wieku!N22</f>
        <v>225</v>
      </c>
      <c r="O22" s="155">
        <f t="shared" ref="O22:O29" si="14">N22/C22</f>
        <v>7.975895072669266E-2</v>
      </c>
    </row>
    <row r="23" spans="1:15" s="156" customFormat="1" ht="15" customHeight="1">
      <c r="A23" s="150">
        <v>3</v>
      </c>
      <c r="B23" s="151" t="s">
        <v>19</v>
      </c>
      <c r="C23" s="152">
        <f t="shared" si="8"/>
        <v>1740</v>
      </c>
      <c r="D23" s="153">
        <f>[2]Z14_bezrobotni_wg_wieku!D23</f>
        <v>308</v>
      </c>
      <c r="E23" s="154">
        <f t="shared" si="9"/>
        <v>0.17701149425287357</v>
      </c>
      <c r="F23" s="153">
        <f>[2]Z14_bezrobotni_wg_wieku!F23</f>
        <v>553</v>
      </c>
      <c r="G23" s="154">
        <f t="shared" si="10"/>
        <v>0.31781609195402299</v>
      </c>
      <c r="H23" s="153">
        <f>[2]Z14_bezrobotni_wg_wieku!H23</f>
        <v>338</v>
      </c>
      <c r="I23" s="154">
        <f t="shared" si="11"/>
        <v>0.19425287356321838</v>
      </c>
      <c r="J23" s="153">
        <f>[2]Z14_bezrobotni_wg_wieku!J23</f>
        <v>276</v>
      </c>
      <c r="K23" s="154">
        <f t="shared" si="12"/>
        <v>0.15862068965517243</v>
      </c>
      <c r="L23" s="153">
        <f>[2]Z14_bezrobotni_wg_wieku!L23</f>
        <v>155</v>
      </c>
      <c r="M23" s="154">
        <f t="shared" si="13"/>
        <v>8.9080459770114945E-2</v>
      </c>
      <c r="N23" s="153">
        <f>[2]Z14_bezrobotni_wg_wieku!N23</f>
        <v>110</v>
      </c>
      <c r="O23" s="155">
        <f t="shared" si="14"/>
        <v>6.3218390804597707E-2</v>
      </c>
    </row>
    <row r="24" spans="1:15" s="156" customFormat="1" ht="15" customHeight="1">
      <c r="A24" s="150">
        <v>4</v>
      </c>
      <c r="B24" s="151" t="s">
        <v>80</v>
      </c>
      <c r="C24" s="152">
        <f t="shared" si="8"/>
        <v>3813</v>
      </c>
      <c r="D24" s="153">
        <f>[2]Z14_bezrobotni_wg_wieku!D24</f>
        <v>585</v>
      </c>
      <c r="E24" s="154">
        <f t="shared" si="9"/>
        <v>0.15342250196695514</v>
      </c>
      <c r="F24" s="153">
        <f>[2]Z14_bezrobotni_wg_wieku!F24</f>
        <v>1057</v>
      </c>
      <c r="G24" s="154">
        <f t="shared" si="10"/>
        <v>0.27720954628901129</v>
      </c>
      <c r="H24" s="153">
        <f>[2]Z14_bezrobotni_wg_wieku!H24</f>
        <v>822</v>
      </c>
      <c r="I24" s="154">
        <f t="shared" si="11"/>
        <v>0.21557828481510621</v>
      </c>
      <c r="J24" s="153">
        <f>[2]Z14_bezrobotni_wg_wieku!J24</f>
        <v>740</v>
      </c>
      <c r="K24" s="154">
        <f t="shared" si="12"/>
        <v>0.19407290847102018</v>
      </c>
      <c r="L24" s="153">
        <f>[2]Z14_bezrobotni_wg_wieku!L24</f>
        <v>394</v>
      </c>
      <c r="M24" s="154">
        <f t="shared" si="13"/>
        <v>0.1033307107264621</v>
      </c>
      <c r="N24" s="153">
        <f>[2]Z14_bezrobotni_wg_wieku!N24</f>
        <v>215</v>
      </c>
      <c r="O24" s="155">
        <f t="shared" si="14"/>
        <v>5.6386047731445059E-2</v>
      </c>
    </row>
    <row r="25" spans="1:15" s="156" customFormat="1" ht="15" customHeight="1">
      <c r="A25" s="150">
        <v>5</v>
      </c>
      <c r="B25" s="151" t="s">
        <v>20</v>
      </c>
      <c r="C25" s="152">
        <f t="shared" si="8"/>
        <v>10672</v>
      </c>
      <c r="D25" s="153">
        <f>[2]Z14_bezrobotni_wg_wieku!D25</f>
        <v>1386</v>
      </c>
      <c r="E25" s="154">
        <f t="shared" si="9"/>
        <v>0.12987256371814093</v>
      </c>
      <c r="F25" s="153">
        <f>[2]Z14_bezrobotni_wg_wieku!F25</f>
        <v>3099</v>
      </c>
      <c r="G25" s="154">
        <f t="shared" si="10"/>
        <v>0.29038605697151426</v>
      </c>
      <c r="H25" s="153">
        <f>[2]Z14_bezrobotni_wg_wieku!H25</f>
        <v>2539</v>
      </c>
      <c r="I25" s="154">
        <f t="shared" si="11"/>
        <v>0.23791229385307347</v>
      </c>
      <c r="J25" s="153">
        <f>[2]Z14_bezrobotni_wg_wieku!J25</f>
        <v>1896</v>
      </c>
      <c r="K25" s="154">
        <f t="shared" si="12"/>
        <v>0.17766116941529236</v>
      </c>
      <c r="L25" s="153">
        <f>[2]Z14_bezrobotni_wg_wieku!L25</f>
        <v>1089</v>
      </c>
      <c r="M25" s="154">
        <f t="shared" si="13"/>
        <v>0.10204272863568216</v>
      </c>
      <c r="N25" s="153">
        <f>[2]Z14_bezrobotni_wg_wieku!N25</f>
        <v>663</v>
      </c>
      <c r="O25" s="155">
        <f t="shared" si="14"/>
        <v>6.2125187406296849E-2</v>
      </c>
    </row>
    <row r="26" spans="1:15" s="156" customFormat="1" ht="15" customHeight="1">
      <c r="A26" s="150">
        <v>6</v>
      </c>
      <c r="B26" s="151" t="s">
        <v>21</v>
      </c>
      <c r="C26" s="152">
        <f t="shared" si="8"/>
        <v>3716</v>
      </c>
      <c r="D26" s="153">
        <f>[2]Z14_bezrobotni_wg_wieku!D26</f>
        <v>451</v>
      </c>
      <c r="E26" s="154">
        <f t="shared" si="9"/>
        <v>0.12136706135629709</v>
      </c>
      <c r="F26" s="153">
        <f>[2]Z14_bezrobotni_wg_wieku!F26</f>
        <v>1015</v>
      </c>
      <c r="G26" s="154">
        <f t="shared" si="10"/>
        <v>0.27314316469321853</v>
      </c>
      <c r="H26" s="153">
        <f>[2]Z14_bezrobotni_wg_wieku!H26</f>
        <v>916</v>
      </c>
      <c r="I26" s="154">
        <f t="shared" si="11"/>
        <v>0.24650161463939721</v>
      </c>
      <c r="J26" s="153">
        <f>[2]Z14_bezrobotni_wg_wieku!J26</f>
        <v>709</v>
      </c>
      <c r="K26" s="154">
        <f t="shared" si="12"/>
        <v>0.19079655543595264</v>
      </c>
      <c r="L26" s="153">
        <f>[2]Z14_bezrobotni_wg_wieku!L26</f>
        <v>396</v>
      </c>
      <c r="M26" s="154">
        <f t="shared" si="13"/>
        <v>0.10656620021528525</v>
      </c>
      <c r="N26" s="153">
        <f>[2]Z14_bezrobotni_wg_wieku!N26</f>
        <v>229</v>
      </c>
      <c r="O26" s="155">
        <f t="shared" si="14"/>
        <v>6.1625403659849302E-2</v>
      </c>
    </row>
    <row r="27" spans="1:15" s="156" customFormat="1" ht="15" customHeight="1">
      <c r="A27" s="150">
        <v>7</v>
      </c>
      <c r="B27" s="151" t="s">
        <v>22</v>
      </c>
      <c r="C27" s="152">
        <f t="shared" si="8"/>
        <v>1720</v>
      </c>
      <c r="D27" s="153">
        <f>[2]Z14_bezrobotni_wg_wieku!D27</f>
        <v>299</v>
      </c>
      <c r="E27" s="154">
        <f t="shared" si="9"/>
        <v>0.17383720930232557</v>
      </c>
      <c r="F27" s="153">
        <f>[2]Z14_bezrobotni_wg_wieku!F27</f>
        <v>517</v>
      </c>
      <c r="G27" s="154">
        <f t="shared" si="10"/>
        <v>0.30058139534883721</v>
      </c>
      <c r="H27" s="153">
        <f>[2]Z14_bezrobotni_wg_wieku!H27</f>
        <v>354</v>
      </c>
      <c r="I27" s="154">
        <f t="shared" si="11"/>
        <v>0.20581395348837209</v>
      </c>
      <c r="J27" s="153">
        <f>[2]Z14_bezrobotni_wg_wieku!J27</f>
        <v>266</v>
      </c>
      <c r="K27" s="154">
        <f t="shared" si="12"/>
        <v>0.15465116279069768</v>
      </c>
      <c r="L27" s="153">
        <f>[2]Z14_bezrobotni_wg_wieku!L27</f>
        <v>177</v>
      </c>
      <c r="M27" s="154">
        <f t="shared" si="13"/>
        <v>0.10290697674418604</v>
      </c>
      <c r="N27" s="153">
        <f>[2]Z14_bezrobotni_wg_wieku!N27</f>
        <v>107</v>
      </c>
      <c r="O27" s="155">
        <f t="shared" si="14"/>
        <v>6.2209302325581396E-2</v>
      </c>
    </row>
    <row r="28" spans="1:15" s="165" customFormat="1" ht="15" customHeight="1">
      <c r="A28" s="157">
        <v>8</v>
      </c>
      <c r="B28" s="158" t="s">
        <v>82</v>
      </c>
      <c r="C28" s="152">
        <f>D28+F28+H28+J28+L28+N28</f>
        <v>13522</v>
      </c>
      <c r="D28" s="159">
        <f>[2]Z14_bezrobotni_wg_wieku!D28</f>
        <v>1107</v>
      </c>
      <c r="E28" s="160">
        <f>D28/C28</f>
        <v>8.1866587782872355E-2</v>
      </c>
      <c r="F28" s="159">
        <f>[2]Z14_bezrobotni_wg_wieku!F28</f>
        <v>3486</v>
      </c>
      <c r="G28" s="160">
        <f>F28/C28</f>
        <v>0.25780210028102352</v>
      </c>
      <c r="H28" s="159">
        <f>[2]Z14_bezrobotni_wg_wieku!H28</f>
        <v>3378</v>
      </c>
      <c r="I28" s="160">
        <f>H28/C28</f>
        <v>0.24981511610708476</v>
      </c>
      <c r="J28" s="159">
        <f>[2]Z14_bezrobotni_wg_wieku!J28</f>
        <v>2632</v>
      </c>
      <c r="K28" s="160">
        <f>J28/C28</f>
        <v>0.19464576246117438</v>
      </c>
      <c r="L28" s="159">
        <f>[2]Z14_bezrobotni_wg_wieku!L28</f>
        <v>1708</v>
      </c>
      <c r="M28" s="160">
        <f>L28/C28</f>
        <v>0.12631267563969828</v>
      </c>
      <c r="N28" s="159">
        <f>[2]Z14_bezrobotni_wg_wieku!N28</f>
        <v>1211</v>
      </c>
      <c r="O28" s="161">
        <f>N28/C28</f>
        <v>8.9557757728146725E-2</v>
      </c>
    </row>
    <row r="29" spans="1:15" s="162" customFormat="1" ht="25.5" customHeight="1">
      <c r="A29" s="367" t="s">
        <v>196</v>
      </c>
      <c r="B29" s="368"/>
      <c r="C29" s="166">
        <f>C30</f>
        <v>30431</v>
      </c>
      <c r="D29" s="146">
        <f>D30</f>
        <v>1221</v>
      </c>
      <c r="E29" s="147">
        <f t="shared" si="9"/>
        <v>4.0123558213663701E-2</v>
      </c>
      <c r="F29" s="146">
        <f>F30</f>
        <v>6386</v>
      </c>
      <c r="G29" s="147">
        <f t="shared" si="10"/>
        <v>0.20985179586605765</v>
      </c>
      <c r="H29" s="146">
        <f>H30</f>
        <v>7937</v>
      </c>
      <c r="I29" s="147">
        <f t="shared" si="11"/>
        <v>0.26081955900233317</v>
      </c>
      <c r="J29" s="146">
        <f>J30</f>
        <v>5900</v>
      </c>
      <c r="K29" s="147">
        <f t="shared" si="12"/>
        <v>0.19388123952548389</v>
      </c>
      <c r="L29" s="146">
        <f>L30</f>
        <v>4603</v>
      </c>
      <c r="M29" s="147">
        <f t="shared" si="13"/>
        <v>0.15126022805691564</v>
      </c>
      <c r="N29" s="146">
        <f>N30</f>
        <v>4384</v>
      </c>
      <c r="O29" s="148">
        <f t="shared" si="14"/>
        <v>0.14406361933554598</v>
      </c>
    </row>
    <row r="30" spans="1:15" s="165" customFormat="1" ht="15" customHeight="1">
      <c r="A30" s="157">
        <v>1</v>
      </c>
      <c r="B30" s="158" t="s">
        <v>127</v>
      </c>
      <c r="C30" s="152">
        <f t="shared" si="8"/>
        <v>30431</v>
      </c>
      <c r="D30" s="159">
        <f>[2]Z14_bezrobotni_wg_wieku!D30</f>
        <v>1221</v>
      </c>
      <c r="E30" s="160">
        <f>D30/C30</f>
        <v>4.0123558213663701E-2</v>
      </c>
      <c r="F30" s="159">
        <f>[2]Z14_bezrobotni_wg_wieku!F30</f>
        <v>6386</v>
      </c>
      <c r="G30" s="160">
        <f>F30/C30</f>
        <v>0.20985179586605765</v>
      </c>
      <c r="H30" s="159">
        <f>[2]Z14_bezrobotni_wg_wieku!H30</f>
        <v>7937</v>
      </c>
      <c r="I30" s="160">
        <f>H30/C30</f>
        <v>0.26081955900233317</v>
      </c>
      <c r="J30" s="159">
        <f>[2]Z14_bezrobotni_wg_wieku!J30</f>
        <v>5900</v>
      </c>
      <c r="K30" s="160">
        <f>J30/C30</f>
        <v>0.19388123952548389</v>
      </c>
      <c r="L30" s="159">
        <f>[2]Z14_bezrobotni_wg_wieku!L30</f>
        <v>4603</v>
      </c>
      <c r="M30" s="160">
        <f>L30/C30</f>
        <v>0.15126022805691564</v>
      </c>
      <c r="N30" s="159">
        <f>[2]Z14_bezrobotni_wg_wieku!N30</f>
        <v>4384</v>
      </c>
      <c r="O30" s="161">
        <f>N30/C30</f>
        <v>0.14406361933554598</v>
      </c>
    </row>
    <row r="31" spans="1:15" s="149" customFormat="1" ht="24" customHeight="1">
      <c r="A31" s="367" t="s">
        <v>163</v>
      </c>
      <c r="B31" s="368"/>
      <c r="C31" s="146">
        <f>SUM(C32:C37)</f>
        <v>22906</v>
      </c>
      <c r="D31" s="146">
        <f>SUM(D32:D37)</f>
        <v>2692</v>
      </c>
      <c r="E31" s="147">
        <f>D31/C31</f>
        <v>0.11752379289269187</v>
      </c>
      <c r="F31" s="146">
        <f>SUM(F32:F37)</f>
        <v>6058</v>
      </c>
      <c r="G31" s="147">
        <f>F31/C31</f>
        <v>0.26447219069239503</v>
      </c>
      <c r="H31" s="146">
        <f>SUM(H32:H37)</f>
        <v>5275</v>
      </c>
      <c r="I31" s="147">
        <f>H31/C31</f>
        <v>0.23028900724700951</v>
      </c>
      <c r="J31" s="146">
        <f>SUM(J32:J37)</f>
        <v>3932</v>
      </c>
      <c r="K31" s="147">
        <f>J31/C31</f>
        <v>0.17165808085217846</v>
      </c>
      <c r="L31" s="146">
        <f>SUM(L32:L37)</f>
        <v>2751</v>
      </c>
      <c r="M31" s="147">
        <f>L31/C31</f>
        <v>0.12009953723915132</v>
      </c>
      <c r="N31" s="146">
        <f>SUM(N32:N37)</f>
        <v>2198</v>
      </c>
      <c r="O31" s="148">
        <f>N31/C31</f>
        <v>9.595739107657382E-2</v>
      </c>
    </row>
    <row r="32" spans="1:15" s="156" customFormat="1" ht="15" customHeight="1">
      <c r="A32" s="150">
        <v>1</v>
      </c>
      <c r="B32" s="151" t="s">
        <v>25</v>
      </c>
      <c r="C32" s="152">
        <f t="shared" ref="C32:C37" si="15">D32+F32+H32+J32+L32+N32</f>
        <v>4211</v>
      </c>
      <c r="D32" s="153">
        <f>[2]Z14_bezrobotni_wg_wieku!D32</f>
        <v>692</v>
      </c>
      <c r="E32" s="154">
        <f t="shared" ref="E32:E56" si="16">D32/C32</f>
        <v>0.16433151270482071</v>
      </c>
      <c r="F32" s="153">
        <f>[2]Z14_bezrobotni_wg_wieku!F32</f>
        <v>1250</v>
      </c>
      <c r="G32" s="154">
        <f t="shared" ref="G32:G56" si="17">F32/C32</f>
        <v>0.29684160531940157</v>
      </c>
      <c r="H32" s="153">
        <f>[2]Z14_bezrobotni_wg_wieku!H32</f>
        <v>829</v>
      </c>
      <c r="I32" s="154">
        <f t="shared" ref="I32:I56" si="18">H32/C32</f>
        <v>0.19686535264782712</v>
      </c>
      <c r="J32" s="153">
        <f>[2]Z14_bezrobotni_wg_wieku!J32</f>
        <v>710</v>
      </c>
      <c r="K32" s="154">
        <f t="shared" ref="K32:K56" si="19">J32/C32</f>
        <v>0.16860603182142009</v>
      </c>
      <c r="L32" s="153">
        <f>[2]Z14_bezrobotni_wg_wieku!L32</f>
        <v>425</v>
      </c>
      <c r="M32" s="154">
        <f t="shared" ref="M32:M56" si="20">L32/C32</f>
        <v>0.10092614580859653</v>
      </c>
      <c r="N32" s="153">
        <f>[2]Z14_bezrobotni_wg_wieku!N32</f>
        <v>305</v>
      </c>
      <c r="O32" s="155">
        <f t="shared" ref="O32:O56" si="21">N32/C32</f>
        <v>7.2429351697933977E-2</v>
      </c>
    </row>
    <row r="33" spans="1:15" s="156" customFormat="1" ht="15" customHeight="1">
      <c r="A33" s="150">
        <v>2</v>
      </c>
      <c r="B33" s="151" t="s">
        <v>28</v>
      </c>
      <c r="C33" s="152">
        <f t="shared" si="15"/>
        <v>3104</v>
      </c>
      <c r="D33" s="153">
        <f>[2]Z14_bezrobotni_wg_wieku!D33</f>
        <v>276</v>
      </c>
      <c r="E33" s="154">
        <f t="shared" si="16"/>
        <v>8.891752577319588E-2</v>
      </c>
      <c r="F33" s="153">
        <f>[2]Z14_bezrobotni_wg_wieku!F33</f>
        <v>762</v>
      </c>
      <c r="G33" s="154">
        <f t="shared" si="17"/>
        <v>0.24548969072164947</v>
      </c>
      <c r="H33" s="153">
        <f>[2]Z14_bezrobotni_wg_wieku!H33</f>
        <v>815</v>
      </c>
      <c r="I33" s="154">
        <f t="shared" si="18"/>
        <v>0.26256443298969073</v>
      </c>
      <c r="J33" s="153">
        <f>[2]Z14_bezrobotni_wg_wieku!J33</f>
        <v>532</v>
      </c>
      <c r="K33" s="154">
        <f t="shared" si="19"/>
        <v>0.17139175257731959</v>
      </c>
      <c r="L33" s="153">
        <f>[2]Z14_bezrobotni_wg_wieku!L33</f>
        <v>390</v>
      </c>
      <c r="M33" s="154">
        <f t="shared" si="20"/>
        <v>0.12564432989690721</v>
      </c>
      <c r="N33" s="153">
        <f>[2]Z14_bezrobotni_wg_wieku!N33</f>
        <v>329</v>
      </c>
      <c r="O33" s="155">
        <f t="shared" si="21"/>
        <v>0.10599226804123711</v>
      </c>
    </row>
    <row r="34" spans="1:15" s="156" customFormat="1" ht="15" customHeight="1">
      <c r="A34" s="150">
        <v>3</v>
      </c>
      <c r="B34" s="151" t="s">
        <v>54</v>
      </c>
      <c r="C34" s="152">
        <f t="shared" si="15"/>
        <v>2849</v>
      </c>
      <c r="D34" s="153">
        <f>[2]Z14_bezrobotni_wg_wieku!D34</f>
        <v>327</v>
      </c>
      <c r="E34" s="154">
        <f t="shared" si="16"/>
        <v>0.11477711477711477</v>
      </c>
      <c r="F34" s="153">
        <f>[2]Z14_bezrobotni_wg_wieku!F34</f>
        <v>728</v>
      </c>
      <c r="G34" s="154">
        <f t="shared" si="17"/>
        <v>0.25552825552825553</v>
      </c>
      <c r="H34" s="153">
        <f>[2]Z14_bezrobotni_wg_wieku!H34</f>
        <v>595</v>
      </c>
      <c r="I34" s="154">
        <f t="shared" si="18"/>
        <v>0.20884520884520885</v>
      </c>
      <c r="J34" s="153">
        <f>[2]Z14_bezrobotni_wg_wieku!J34</f>
        <v>473</v>
      </c>
      <c r="K34" s="154">
        <f t="shared" si="19"/>
        <v>0.16602316602316602</v>
      </c>
      <c r="L34" s="153">
        <f>[2]Z14_bezrobotni_wg_wieku!L34</f>
        <v>390</v>
      </c>
      <c r="M34" s="154">
        <f t="shared" si="20"/>
        <v>0.13689013689013688</v>
      </c>
      <c r="N34" s="153">
        <f>[2]Z14_bezrobotni_wg_wieku!N34</f>
        <v>336</v>
      </c>
      <c r="O34" s="155">
        <f t="shared" si="21"/>
        <v>0.11793611793611794</v>
      </c>
    </row>
    <row r="35" spans="1:15" s="156" customFormat="1" ht="15" customHeight="1">
      <c r="A35" s="150">
        <v>4</v>
      </c>
      <c r="B35" s="151" t="s">
        <v>29</v>
      </c>
      <c r="C35" s="152">
        <f t="shared" si="15"/>
        <v>2327</v>
      </c>
      <c r="D35" s="153">
        <f>[2]Z14_bezrobotni_wg_wieku!D35</f>
        <v>259</v>
      </c>
      <c r="E35" s="154">
        <f t="shared" si="16"/>
        <v>0.11130210571551354</v>
      </c>
      <c r="F35" s="153">
        <f>[2]Z14_bezrobotni_wg_wieku!F35</f>
        <v>561</v>
      </c>
      <c r="G35" s="154">
        <f t="shared" si="17"/>
        <v>0.24108293940696177</v>
      </c>
      <c r="H35" s="153">
        <f>[2]Z14_bezrobotni_wg_wieku!H35</f>
        <v>560</v>
      </c>
      <c r="I35" s="154">
        <f t="shared" si="18"/>
        <v>0.2406532015470563</v>
      </c>
      <c r="J35" s="153">
        <f>[2]Z14_bezrobotni_wg_wieku!J35</f>
        <v>400</v>
      </c>
      <c r="K35" s="154">
        <f t="shared" si="19"/>
        <v>0.17189514396218306</v>
      </c>
      <c r="L35" s="153">
        <f>[2]Z14_bezrobotni_wg_wieku!L35</f>
        <v>293</v>
      </c>
      <c r="M35" s="154">
        <f t="shared" si="20"/>
        <v>0.12591319295229911</v>
      </c>
      <c r="N35" s="153">
        <f>[2]Z14_bezrobotni_wg_wieku!N35</f>
        <v>254</v>
      </c>
      <c r="O35" s="155">
        <f t="shared" si="21"/>
        <v>0.10915341641598625</v>
      </c>
    </row>
    <row r="36" spans="1:15" s="156" customFormat="1" ht="15" customHeight="1">
      <c r="A36" s="150">
        <v>5</v>
      </c>
      <c r="B36" s="151" t="s">
        <v>30</v>
      </c>
      <c r="C36" s="152">
        <f t="shared" si="15"/>
        <v>2595</v>
      </c>
      <c r="D36" s="153">
        <f>[2]Z14_bezrobotni_wg_wieku!D36</f>
        <v>262</v>
      </c>
      <c r="E36" s="154">
        <f t="shared" si="16"/>
        <v>0.10096339113680154</v>
      </c>
      <c r="F36" s="153">
        <f>[2]Z14_bezrobotni_wg_wieku!F36</f>
        <v>611</v>
      </c>
      <c r="G36" s="154">
        <f t="shared" si="17"/>
        <v>0.23545279383429674</v>
      </c>
      <c r="H36" s="153">
        <f>[2]Z14_bezrobotni_wg_wieku!H36</f>
        <v>603</v>
      </c>
      <c r="I36" s="154">
        <f t="shared" si="18"/>
        <v>0.23236994219653179</v>
      </c>
      <c r="J36" s="153">
        <f>[2]Z14_bezrobotni_wg_wieku!J36</f>
        <v>509</v>
      </c>
      <c r="K36" s="154">
        <f t="shared" si="19"/>
        <v>0.19614643545279384</v>
      </c>
      <c r="L36" s="153">
        <f>[2]Z14_bezrobotni_wg_wieku!L36</f>
        <v>323</v>
      </c>
      <c r="M36" s="154">
        <f t="shared" si="20"/>
        <v>0.12447013487475915</v>
      </c>
      <c r="N36" s="153">
        <f>[2]Z14_bezrobotni_wg_wieku!N36</f>
        <v>287</v>
      </c>
      <c r="O36" s="155">
        <f t="shared" si="21"/>
        <v>0.11059730250481696</v>
      </c>
    </row>
    <row r="37" spans="1:15" s="156" customFormat="1" ht="15" customHeight="1">
      <c r="A37" s="150">
        <v>6</v>
      </c>
      <c r="B37" s="151" t="s">
        <v>37</v>
      </c>
      <c r="C37" s="152">
        <f t="shared" si="15"/>
        <v>7820</v>
      </c>
      <c r="D37" s="153">
        <f>[2]Z14_bezrobotni_wg_wieku!D37</f>
        <v>876</v>
      </c>
      <c r="E37" s="154">
        <f t="shared" si="16"/>
        <v>0.11202046035805627</v>
      </c>
      <c r="F37" s="153">
        <f>[2]Z14_bezrobotni_wg_wieku!F37</f>
        <v>2146</v>
      </c>
      <c r="G37" s="154">
        <f t="shared" si="17"/>
        <v>0.27442455242966751</v>
      </c>
      <c r="H37" s="153">
        <f>[2]Z14_bezrobotni_wg_wieku!H37</f>
        <v>1873</v>
      </c>
      <c r="I37" s="154">
        <f t="shared" si="18"/>
        <v>0.23951406649616369</v>
      </c>
      <c r="J37" s="153">
        <f>[2]Z14_bezrobotni_wg_wieku!J37</f>
        <v>1308</v>
      </c>
      <c r="K37" s="154">
        <f t="shared" si="19"/>
        <v>0.16726342710997441</v>
      </c>
      <c r="L37" s="153">
        <f>[2]Z14_bezrobotni_wg_wieku!L37</f>
        <v>930</v>
      </c>
      <c r="M37" s="154">
        <f t="shared" si="20"/>
        <v>0.11892583120204604</v>
      </c>
      <c r="N37" s="153">
        <f>[2]Z14_bezrobotni_wg_wieku!N37</f>
        <v>687</v>
      </c>
      <c r="O37" s="155">
        <f t="shared" si="21"/>
        <v>8.7851662404092076E-2</v>
      </c>
    </row>
    <row r="38" spans="1:15" s="149" customFormat="1" ht="24" customHeight="1">
      <c r="A38" s="367" t="s">
        <v>164</v>
      </c>
      <c r="B38" s="368"/>
      <c r="C38" s="146">
        <f>SUM(C39:C45)</f>
        <v>17262</v>
      </c>
      <c r="D38" s="146">
        <f>SUM(D39:D45)</f>
        <v>1659</v>
      </c>
      <c r="E38" s="147">
        <f t="shared" si="16"/>
        <v>9.6107055961070553E-2</v>
      </c>
      <c r="F38" s="146">
        <f>SUM(F39:F45)</f>
        <v>4159</v>
      </c>
      <c r="G38" s="147">
        <f t="shared" si="17"/>
        <v>0.24093384312362415</v>
      </c>
      <c r="H38" s="146">
        <f>SUM(H39:H45)</f>
        <v>4137</v>
      </c>
      <c r="I38" s="147">
        <f t="shared" si="18"/>
        <v>0.23965936739659369</v>
      </c>
      <c r="J38" s="146">
        <f>SUM(J39:J45)</f>
        <v>3152</v>
      </c>
      <c r="K38" s="147">
        <f t="shared" si="19"/>
        <v>0.18259761325454757</v>
      </c>
      <c r="L38" s="146">
        <f>SUM(L39:L45)</f>
        <v>2330</v>
      </c>
      <c r="M38" s="147">
        <f t="shared" si="20"/>
        <v>0.13497856563549995</v>
      </c>
      <c r="N38" s="146">
        <f>SUM(N39:N45)</f>
        <v>1825</v>
      </c>
      <c r="O38" s="148">
        <f t="shared" si="21"/>
        <v>0.10572355462866412</v>
      </c>
    </row>
    <row r="39" spans="1:15" s="156" customFormat="1" ht="15" customHeight="1">
      <c r="A39" s="150">
        <v>1</v>
      </c>
      <c r="B39" s="151" t="s">
        <v>26</v>
      </c>
      <c r="C39" s="152">
        <f t="shared" ref="C39:C45" si="22">D39+F39+H39+J39+L39+N39</f>
        <v>1281</v>
      </c>
      <c r="D39" s="153">
        <f>[2]Z14_bezrobotni_wg_wieku!D39</f>
        <v>136</v>
      </c>
      <c r="E39" s="154">
        <f t="shared" si="16"/>
        <v>0.10616705698672912</v>
      </c>
      <c r="F39" s="153">
        <f>[2]Z14_bezrobotni_wg_wieku!F39</f>
        <v>314</v>
      </c>
      <c r="G39" s="154">
        <f t="shared" si="17"/>
        <v>0.24512099921935987</v>
      </c>
      <c r="H39" s="153">
        <f>[2]Z14_bezrobotni_wg_wieku!H39</f>
        <v>290</v>
      </c>
      <c r="I39" s="154">
        <f t="shared" si="18"/>
        <v>0.2263856362217018</v>
      </c>
      <c r="J39" s="153">
        <f>[2]Z14_bezrobotni_wg_wieku!J39</f>
        <v>228</v>
      </c>
      <c r="K39" s="154">
        <f t="shared" si="19"/>
        <v>0.17798594847775176</v>
      </c>
      <c r="L39" s="153">
        <f>[2]Z14_bezrobotni_wg_wieku!L39</f>
        <v>166</v>
      </c>
      <c r="M39" s="154">
        <f t="shared" si="20"/>
        <v>0.12958626073380172</v>
      </c>
      <c r="N39" s="153">
        <f>[2]Z14_bezrobotni_wg_wieku!N39</f>
        <v>147</v>
      </c>
      <c r="O39" s="155">
        <f t="shared" si="21"/>
        <v>0.11475409836065574</v>
      </c>
    </row>
    <row r="40" spans="1:15" s="156" customFormat="1" ht="15" customHeight="1">
      <c r="A40" s="150">
        <v>2</v>
      </c>
      <c r="B40" s="151" t="s">
        <v>27</v>
      </c>
      <c r="C40" s="152">
        <f t="shared" si="22"/>
        <v>1175</v>
      </c>
      <c r="D40" s="153">
        <f>[2]Z14_bezrobotni_wg_wieku!D40</f>
        <v>183</v>
      </c>
      <c r="E40" s="154">
        <f t="shared" si="16"/>
        <v>0.15574468085106383</v>
      </c>
      <c r="F40" s="153">
        <f>[2]Z14_bezrobotni_wg_wieku!F40</f>
        <v>299</v>
      </c>
      <c r="G40" s="154">
        <f t="shared" si="17"/>
        <v>0.25446808510638297</v>
      </c>
      <c r="H40" s="153">
        <f>[2]Z14_bezrobotni_wg_wieku!H40</f>
        <v>222</v>
      </c>
      <c r="I40" s="154">
        <f t="shared" si="18"/>
        <v>0.18893617021276596</v>
      </c>
      <c r="J40" s="153">
        <f>[2]Z14_bezrobotni_wg_wieku!J40</f>
        <v>162</v>
      </c>
      <c r="K40" s="154">
        <f t="shared" si="19"/>
        <v>0.13787234042553193</v>
      </c>
      <c r="L40" s="153">
        <f>[2]Z14_bezrobotni_wg_wieku!L40</f>
        <v>153</v>
      </c>
      <c r="M40" s="154">
        <f t="shared" si="20"/>
        <v>0.1302127659574468</v>
      </c>
      <c r="N40" s="153">
        <f>[2]Z14_bezrobotni_wg_wieku!N40</f>
        <v>156</v>
      </c>
      <c r="O40" s="155">
        <f t="shared" si="21"/>
        <v>0.1327659574468085</v>
      </c>
    </row>
    <row r="41" spans="1:15" s="156" customFormat="1" ht="15" customHeight="1">
      <c r="A41" s="150">
        <v>3</v>
      </c>
      <c r="B41" s="151" t="s">
        <v>31</v>
      </c>
      <c r="C41" s="152">
        <f t="shared" si="22"/>
        <v>4080</v>
      </c>
      <c r="D41" s="153">
        <f>[2]Z14_bezrobotni_wg_wieku!D41</f>
        <v>350</v>
      </c>
      <c r="E41" s="154">
        <f t="shared" si="16"/>
        <v>8.5784313725490197E-2</v>
      </c>
      <c r="F41" s="153">
        <f>[2]Z14_bezrobotni_wg_wieku!F41</f>
        <v>945</v>
      </c>
      <c r="G41" s="154">
        <f t="shared" si="17"/>
        <v>0.23161764705882354</v>
      </c>
      <c r="H41" s="153">
        <f>[2]Z14_bezrobotni_wg_wieku!H41</f>
        <v>1025</v>
      </c>
      <c r="I41" s="154">
        <f t="shared" si="18"/>
        <v>0.25122549019607843</v>
      </c>
      <c r="J41" s="153">
        <f>[2]Z14_bezrobotni_wg_wieku!J41</f>
        <v>757</v>
      </c>
      <c r="K41" s="154">
        <f t="shared" si="19"/>
        <v>0.18553921568627452</v>
      </c>
      <c r="L41" s="153">
        <f>[2]Z14_bezrobotni_wg_wieku!L41</f>
        <v>568</v>
      </c>
      <c r="M41" s="154">
        <f t="shared" si="20"/>
        <v>0.13921568627450981</v>
      </c>
      <c r="N41" s="153">
        <f>[2]Z14_bezrobotni_wg_wieku!N41</f>
        <v>435</v>
      </c>
      <c r="O41" s="155">
        <f t="shared" si="21"/>
        <v>0.10661764705882353</v>
      </c>
    </row>
    <row r="42" spans="1:15" s="156" customFormat="1" ht="15" customHeight="1">
      <c r="A42" s="150">
        <v>4</v>
      </c>
      <c r="B42" s="151" t="s">
        <v>32</v>
      </c>
      <c r="C42" s="152">
        <f t="shared" si="22"/>
        <v>3412</v>
      </c>
      <c r="D42" s="153">
        <f>[2]Z14_bezrobotni_wg_wieku!D42</f>
        <v>220</v>
      </c>
      <c r="E42" s="154">
        <f t="shared" si="16"/>
        <v>6.4478311840562713E-2</v>
      </c>
      <c r="F42" s="153">
        <f>[2]Z14_bezrobotni_wg_wieku!F42</f>
        <v>772</v>
      </c>
      <c r="G42" s="154">
        <f t="shared" si="17"/>
        <v>0.22626025791324736</v>
      </c>
      <c r="H42" s="153">
        <f>[2]Z14_bezrobotni_wg_wieku!H42</f>
        <v>859</v>
      </c>
      <c r="I42" s="154">
        <f t="shared" si="18"/>
        <v>0.25175849941383355</v>
      </c>
      <c r="J42" s="153">
        <f>[2]Z14_bezrobotni_wg_wieku!J42</f>
        <v>703</v>
      </c>
      <c r="K42" s="154">
        <f t="shared" si="19"/>
        <v>0.20603751465416179</v>
      </c>
      <c r="L42" s="153">
        <f>[2]Z14_bezrobotni_wg_wieku!L42</f>
        <v>465</v>
      </c>
      <c r="M42" s="154">
        <f t="shared" si="20"/>
        <v>0.13628370457209849</v>
      </c>
      <c r="N42" s="153">
        <f>[2]Z14_bezrobotni_wg_wieku!N42</f>
        <v>393</v>
      </c>
      <c r="O42" s="155">
        <f t="shared" si="21"/>
        <v>0.11518171160609614</v>
      </c>
    </row>
    <row r="43" spans="1:15" s="156" customFormat="1" ht="15" customHeight="1">
      <c r="A43" s="150">
        <v>5</v>
      </c>
      <c r="B43" s="167" t="s">
        <v>34</v>
      </c>
      <c r="C43" s="152">
        <f t="shared" si="22"/>
        <v>2524</v>
      </c>
      <c r="D43" s="153">
        <f>[2]Z14_bezrobotni_wg_wieku!D43</f>
        <v>338</v>
      </c>
      <c r="E43" s="154">
        <f t="shared" si="16"/>
        <v>0.13391442155309033</v>
      </c>
      <c r="F43" s="153">
        <f>[2]Z14_bezrobotni_wg_wieku!F43</f>
        <v>676</v>
      </c>
      <c r="G43" s="154">
        <f t="shared" si="17"/>
        <v>0.26782884310618066</v>
      </c>
      <c r="H43" s="153">
        <f>[2]Z14_bezrobotni_wg_wieku!H43</f>
        <v>559</v>
      </c>
      <c r="I43" s="154">
        <f t="shared" si="18"/>
        <v>0.22147385103011094</v>
      </c>
      <c r="J43" s="153">
        <f>[2]Z14_bezrobotni_wg_wieku!J43</f>
        <v>432</v>
      </c>
      <c r="K43" s="154">
        <f t="shared" si="19"/>
        <v>0.17115689381933438</v>
      </c>
      <c r="L43" s="153">
        <f>[2]Z14_bezrobotni_wg_wieku!L43</f>
        <v>332</v>
      </c>
      <c r="M43" s="154">
        <f t="shared" si="20"/>
        <v>0.13153724247226625</v>
      </c>
      <c r="N43" s="153">
        <f>[2]Z14_bezrobotni_wg_wieku!N43</f>
        <v>187</v>
      </c>
      <c r="O43" s="155">
        <f t="shared" si="21"/>
        <v>7.4088748019017436E-2</v>
      </c>
    </row>
    <row r="44" spans="1:15" s="156" customFormat="1" ht="15" customHeight="1">
      <c r="A44" s="150">
        <v>6</v>
      </c>
      <c r="B44" s="151" t="s">
        <v>35</v>
      </c>
      <c r="C44" s="152">
        <f t="shared" si="22"/>
        <v>1638</v>
      </c>
      <c r="D44" s="153">
        <f>[2]Z14_bezrobotni_wg_wieku!D44</f>
        <v>90</v>
      </c>
      <c r="E44" s="154">
        <f t="shared" si="16"/>
        <v>5.4945054945054944E-2</v>
      </c>
      <c r="F44" s="153">
        <f>[2]Z14_bezrobotni_wg_wieku!F44</f>
        <v>344</v>
      </c>
      <c r="G44" s="154">
        <f t="shared" si="17"/>
        <v>0.21001221001221002</v>
      </c>
      <c r="H44" s="153">
        <f>[2]Z14_bezrobotni_wg_wieku!H44</f>
        <v>341</v>
      </c>
      <c r="I44" s="154">
        <f t="shared" si="18"/>
        <v>0.20818070818070819</v>
      </c>
      <c r="J44" s="153">
        <f>[2]Z14_bezrobotni_wg_wieku!J44</f>
        <v>314</v>
      </c>
      <c r="K44" s="154">
        <f t="shared" si="19"/>
        <v>0.19169719169719171</v>
      </c>
      <c r="L44" s="153">
        <f>[2]Z14_bezrobotni_wg_wieku!L44</f>
        <v>290</v>
      </c>
      <c r="M44" s="154">
        <f t="shared" si="20"/>
        <v>0.17704517704517705</v>
      </c>
      <c r="N44" s="153">
        <f>[2]Z14_bezrobotni_wg_wieku!N44</f>
        <v>259</v>
      </c>
      <c r="O44" s="155">
        <f t="shared" si="21"/>
        <v>0.15811965811965811</v>
      </c>
    </row>
    <row r="45" spans="1:15" s="156" customFormat="1" ht="15" customHeight="1">
      <c r="A45" s="150">
        <v>7</v>
      </c>
      <c r="B45" s="151" t="s">
        <v>39</v>
      </c>
      <c r="C45" s="152">
        <f t="shared" si="22"/>
        <v>3152</v>
      </c>
      <c r="D45" s="153">
        <f>[2]Z14_bezrobotni_wg_wieku!D45</f>
        <v>342</v>
      </c>
      <c r="E45" s="154">
        <f t="shared" si="16"/>
        <v>0.108502538071066</v>
      </c>
      <c r="F45" s="153">
        <f>[2]Z14_bezrobotni_wg_wieku!F45</f>
        <v>809</v>
      </c>
      <c r="G45" s="154">
        <f t="shared" si="17"/>
        <v>0.25666243654822335</v>
      </c>
      <c r="H45" s="153">
        <f>[2]Z14_bezrobotni_wg_wieku!H45</f>
        <v>841</v>
      </c>
      <c r="I45" s="154">
        <f t="shared" si="18"/>
        <v>0.26681472081218272</v>
      </c>
      <c r="J45" s="153">
        <f>[2]Z14_bezrobotni_wg_wieku!J45</f>
        <v>556</v>
      </c>
      <c r="K45" s="154">
        <f t="shared" si="19"/>
        <v>0.17639593908629442</v>
      </c>
      <c r="L45" s="153">
        <f>[2]Z14_bezrobotni_wg_wieku!L45</f>
        <v>356</v>
      </c>
      <c r="M45" s="154">
        <f t="shared" si="20"/>
        <v>0.11294416243654823</v>
      </c>
      <c r="N45" s="153">
        <f>[2]Z14_bezrobotni_wg_wieku!N45</f>
        <v>248</v>
      </c>
      <c r="O45" s="155">
        <f t="shared" si="21"/>
        <v>7.8680203045685279E-2</v>
      </c>
    </row>
    <row r="46" spans="1:15" s="149" customFormat="1" ht="24" customHeight="1">
      <c r="A46" s="367" t="s">
        <v>197</v>
      </c>
      <c r="B46" s="368"/>
      <c r="C46" s="146">
        <f>SUM(C47:C50)</f>
        <v>15848</v>
      </c>
      <c r="D46" s="146">
        <f>SUM(D47:D50)</f>
        <v>2124</v>
      </c>
      <c r="E46" s="147">
        <f t="shared" si="16"/>
        <v>0.13402322059565877</v>
      </c>
      <c r="F46" s="146">
        <f>SUM(F47:F50)</f>
        <v>4268</v>
      </c>
      <c r="G46" s="147">
        <f t="shared" si="17"/>
        <v>0.26930843008581523</v>
      </c>
      <c r="H46" s="146">
        <f>SUM(H47:H50)</f>
        <v>3759</v>
      </c>
      <c r="I46" s="147">
        <f t="shared" si="18"/>
        <v>0.23719081272084805</v>
      </c>
      <c r="J46" s="146">
        <f>SUM(J47:J50)</f>
        <v>3112</v>
      </c>
      <c r="K46" s="147">
        <f t="shared" si="19"/>
        <v>0.19636547198384655</v>
      </c>
      <c r="L46" s="146">
        <f>SUM(L47:L50)</f>
        <v>1594</v>
      </c>
      <c r="M46" s="147">
        <f t="shared" si="20"/>
        <v>0.10058051489146895</v>
      </c>
      <c r="N46" s="146">
        <f>SUM(N47:N50)</f>
        <v>991</v>
      </c>
      <c r="O46" s="148">
        <f t="shared" si="21"/>
        <v>6.2531549722362439E-2</v>
      </c>
    </row>
    <row r="47" spans="1:15" s="156" customFormat="1" ht="15" customHeight="1">
      <c r="A47" s="150">
        <v>1</v>
      </c>
      <c r="B47" s="151" t="s">
        <v>13</v>
      </c>
      <c r="C47" s="152">
        <f>D47+F47+H47+J47+L47+N47</f>
        <v>2842</v>
      </c>
      <c r="D47" s="153">
        <f>[2]Z14_bezrobotni_wg_wieku!D47</f>
        <v>400</v>
      </c>
      <c r="E47" s="154">
        <f t="shared" si="16"/>
        <v>0.14074595355383532</v>
      </c>
      <c r="F47" s="153">
        <f>[2]Z14_bezrobotni_wg_wieku!F47</f>
        <v>757</v>
      </c>
      <c r="G47" s="154">
        <f t="shared" si="17"/>
        <v>0.26636171710063333</v>
      </c>
      <c r="H47" s="153">
        <f>[2]Z14_bezrobotni_wg_wieku!H47</f>
        <v>641</v>
      </c>
      <c r="I47" s="154">
        <f t="shared" si="18"/>
        <v>0.2255453905700211</v>
      </c>
      <c r="J47" s="153">
        <f>[2]Z14_bezrobotni_wg_wieku!J47</f>
        <v>555</v>
      </c>
      <c r="K47" s="154">
        <f t="shared" si="19"/>
        <v>0.19528501055594652</v>
      </c>
      <c r="L47" s="153">
        <f>[2]Z14_bezrobotni_wg_wieku!L47</f>
        <v>300</v>
      </c>
      <c r="M47" s="154">
        <f t="shared" si="20"/>
        <v>0.1055594651653765</v>
      </c>
      <c r="N47" s="153">
        <f>[2]Z14_bezrobotni_wg_wieku!N47</f>
        <v>189</v>
      </c>
      <c r="O47" s="155">
        <f t="shared" si="21"/>
        <v>6.6502463054187194E-2</v>
      </c>
    </row>
    <row r="48" spans="1:15" s="168" customFormat="1" ht="15" customHeight="1">
      <c r="A48" s="150">
        <v>2</v>
      </c>
      <c r="B48" s="151" t="s">
        <v>14</v>
      </c>
      <c r="C48" s="152">
        <f>D48+F48+H48+J48+L48+N48</f>
        <v>4887</v>
      </c>
      <c r="D48" s="153">
        <f>[2]Z14_bezrobotni_wg_wieku!D48</f>
        <v>728</v>
      </c>
      <c r="E48" s="154">
        <f t="shared" si="16"/>
        <v>0.14896664620421526</v>
      </c>
      <c r="F48" s="153">
        <f>[2]Z14_bezrobotni_wg_wieku!F48</f>
        <v>1368</v>
      </c>
      <c r="G48" s="154">
        <f t="shared" si="17"/>
        <v>0.27992633517495397</v>
      </c>
      <c r="H48" s="153">
        <f>[2]Z14_bezrobotni_wg_wieku!H48</f>
        <v>1119</v>
      </c>
      <c r="I48" s="154">
        <f t="shared" si="18"/>
        <v>0.22897483118477593</v>
      </c>
      <c r="J48" s="153">
        <f>[2]Z14_bezrobotni_wg_wieku!J48</f>
        <v>961</v>
      </c>
      <c r="K48" s="154">
        <f t="shared" si="19"/>
        <v>0.19664415797012483</v>
      </c>
      <c r="L48" s="153">
        <f>[2]Z14_bezrobotni_wg_wieku!L48</f>
        <v>443</v>
      </c>
      <c r="M48" s="154">
        <f t="shared" si="20"/>
        <v>9.0648659709433185E-2</v>
      </c>
      <c r="N48" s="153">
        <f>[2]Z14_bezrobotni_wg_wieku!N48</f>
        <v>268</v>
      </c>
      <c r="O48" s="155">
        <f t="shared" si="21"/>
        <v>5.4839369756496829E-2</v>
      </c>
    </row>
    <row r="49" spans="1:15" s="156" customFormat="1" ht="15" customHeight="1">
      <c r="A49" s="150">
        <v>3</v>
      </c>
      <c r="B49" s="151" t="s">
        <v>16</v>
      </c>
      <c r="C49" s="152">
        <f>D49+F49+H49+J49+L49+N49</f>
        <v>3225</v>
      </c>
      <c r="D49" s="153">
        <f>[2]Z14_bezrobotni_wg_wieku!D49</f>
        <v>506</v>
      </c>
      <c r="E49" s="154">
        <f t="shared" si="16"/>
        <v>0.15689922480620155</v>
      </c>
      <c r="F49" s="153">
        <f>[2]Z14_bezrobotni_wg_wieku!F49</f>
        <v>935</v>
      </c>
      <c r="G49" s="154">
        <f t="shared" si="17"/>
        <v>0.28992248062015502</v>
      </c>
      <c r="H49" s="153">
        <f>[2]Z14_bezrobotni_wg_wieku!H49</f>
        <v>739</v>
      </c>
      <c r="I49" s="154">
        <f t="shared" si="18"/>
        <v>0.22914728682170543</v>
      </c>
      <c r="J49" s="153">
        <f>[2]Z14_bezrobotni_wg_wieku!J49</f>
        <v>597</v>
      </c>
      <c r="K49" s="154">
        <f t="shared" si="19"/>
        <v>0.18511627906976744</v>
      </c>
      <c r="L49" s="153">
        <f>[2]Z14_bezrobotni_wg_wieku!L49</f>
        <v>293</v>
      </c>
      <c r="M49" s="154">
        <f t="shared" si="20"/>
        <v>9.0852713178294575E-2</v>
      </c>
      <c r="N49" s="153">
        <f>[2]Z14_bezrobotni_wg_wieku!N49</f>
        <v>155</v>
      </c>
      <c r="O49" s="155">
        <f t="shared" si="21"/>
        <v>4.8062015503875968E-2</v>
      </c>
    </row>
    <row r="50" spans="1:15" s="169" customFormat="1" ht="15" customHeight="1">
      <c r="A50" s="157">
        <v>4</v>
      </c>
      <c r="B50" s="158" t="s">
        <v>15</v>
      </c>
      <c r="C50" s="152">
        <f>D50+F50+H50+J50+L50+N50</f>
        <v>4894</v>
      </c>
      <c r="D50" s="159">
        <f>[2]Z14_bezrobotni_wg_wieku!D50</f>
        <v>490</v>
      </c>
      <c r="E50" s="160">
        <f t="shared" si="16"/>
        <v>0.10012259910093993</v>
      </c>
      <c r="F50" s="159">
        <f>[2]Z14_bezrobotni_wg_wieku!F50</f>
        <v>1208</v>
      </c>
      <c r="G50" s="160">
        <f t="shared" si="17"/>
        <v>0.24683285655905191</v>
      </c>
      <c r="H50" s="159">
        <f>[2]Z14_bezrobotni_wg_wieku!H50</f>
        <v>1260</v>
      </c>
      <c r="I50" s="160">
        <f t="shared" si="18"/>
        <v>0.25745811197384555</v>
      </c>
      <c r="J50" s="159">
        <f>[2]Z14_bezrobotni_wg_wieku!J50</f>
        <v>999</v>
      </c>
      <c r="K50" s="160">
        <f t="shared" si="19"/>
        <v>0.20412750306497751</v>
      </c>
      <c r="L50" s="159">
        <f>[2]Z14_bezrobotni_wg_wieku!L50</f>
        <v>558</v>
      </c>
      <c r="M50" s="160">
        <f t="shared" si="20"/>
        <v>0.11401716387413159</v>
      </c>
      <c r="N50" s="159">
        <f>[2]Z14_bezrobotni_wg_wieku!N50</f>
        <v>379</v>
      </c>
      <c r="O50" s="161">
        <f t="shared" si="21"/>
        <v>7.7441765427053541E-2</v>
      </c>
    </row>
    <row r="51" spans="1:15" s="149" customFormat="1" ht="24" customHeight="1">
      <c r="A51" s="367" t="s">
        <v>198</v>
      </c>
      <c r="B51" s="368"/>
      <c r="C51" s="146">
        <f>SUM(C52:C56)</f>
        <v>9204</v>
      </c>
      <c r="D51" s="146">
        <f>SUM(D52:D56)</f>
        <v>1443</v>
      </c>
      <c r="E51" s="147">
        <f t="shared" si="16"/>
        <v>0.15677966101694915</v>
      </c>
      <c r="F51" s="146">
        <f>SUM(F52:F56)</f>
        <v>2885</v>
      </c>
      <c r="G51" s="147">
        <f t="shared" si="17"/>
        <v>0.31345067362016515</v>
      </c>
      <c r="H51" s="146">
        <f>SUM(H52:H56)</f>
        <v>1915</v>
      </c>
      <c r="I51" s="147">
        <f t="shared" si="18"/>
        <v>0.20806171229900045</v>
      </c>
      <c r="J51" s="146">
        <f>SUM(J52:J56)</f>
        <v>1336</v>
      </c>
      <c r="K51" s="147">
        <f t="shared" si="19"/>
        <v>0.14515428074750109</v>
      </c>
      <c r="L51" s="146">
        <f>SUM(L52:L56)</f>
        <v>952</v>
      </c>
      <c r="M51" s="147">
        <f t="shared" si="20"/>
        <v>0.10343328987396784</v>
      </c>
      <c r="N51" s="146">
        <f>SUM(N52:N56)</f>
        <v>673</v>
      </c>
      <c r="O51" s="148">
        <f t="shared" si="21"/>
        <v>7.3120382442416337E-2</v>
      </c>
    </row>
    <row r="52" spans="1:15" s="156" customFormat="1" ht="15" customHeight="1">
      <c r="A52" s="150">
        <v>1</v>
      </c>
      <c r="B52" s="151" t="s">
        <v>85</v>
      </c>
      <c r="C52" s="152">
        <f>D52+F52+H52+J52+L52+N52</f>
        <v>1004</v>
      </c>
      <c r="D52" s="153">
        <f>[2]Z14_bezrobotni_wg_wieku!D52</f>
        <v>169</v>
      </c>
      <c r="E52" s="154">
        <f t="shared" si="16"/>
        <v>0.16832669322709162</v>
      </c>
      <c r="F52" s="153">
        <f>[2]Z14_bezrobotni_wg_wieku!F52</f>
        <v>327</v>
      </c>
      <c r="G52" s="154">
        <f t="shared" si="17"/>
        <v>0.32569721115537847</v>
      </c>
      <c r="H52" s="153">
        <f>[2]Z14_bezrobotni_wg_wieku!H52</f>
        <v>220</v>
      </c>
      <c r="I52" s="154">
        <f t="shared" si="18"/>
        <v>0.21912350597609562</v>
      </c>
      <c r="J52" s="153">
        <f>[2]Z14_bezrobotni_wg_wieku!J52</f>
        <v>122</v>
      </c>
      <c r="K52" s="154">
        <f t="shared" si="19"/>
        <v>0.12151394422310757</v>
      </c>
      <c r="L52" s="153">
        <f>[2]Z14_bezrobotni_wg_wieku!L52</f>
        <v>107</v>
      </c>
      <c r="M52" s="154">
        <f t="shared" si="20"/>
        <v>0.10657370517928287</v>
      </c>
      <c r="N52" s="153">
        <f>[2]Z14_bezrobotni_wg_wieku!N52</f>
        <v>59</v>
      </c>
      <c r="O52" s="155">
        <f t="shared" si="21"/>
        <v>5.8764940239043828E-2</v>
      </c>
    </row>
    <row r="53" spans="1:15" s="156" customFormat="1" ht="15" customHeight="1">
      <c r="A53" s="150">
        <v>2</v>
      </c>
      <c r="B53" s="151" t="s">
        <v>23</v>
      </c>
      <c r="C53" s="152">
        <f>D53+F53+H53+J53+L53+N53</f>
        <v>2124</v>
      </c>
      <c r="D53" s="153">
        <f>[2]Z14_bezrobotni_wg_wieku!D53</f>
        <v>342</v>
      </c>
      <c r="E53" s="154">
        <f t="shared" si="16"/>
        <v>0.16101694915254236</v>
      </c>
      <c r="F53" s="153">
        <f>[2]Z14_bezrobotni_wg_wieku!F53</f>
        <v>738</v>
      </c>
      <c r="G53" s="154">
        <f t="shared" si="17"/>
        <v>0.34745762711864409</v>
      </c>
      <c r="H53" s="153">
        <f>[2]Z14_bezrobotni_wg_wieku!H53</f>
        <v>403</v>
      </c>
      <c r="I53" s="154">
        <f t="shared" si="18"/>
        <v>0.18973634651600754</v>
      </c>
      <c r="J53" s="153">
        <f>[2]Z14_bezrobotni_wg_wieku!J53</f>
        <v>331</v>
      </c>
      <c r="K53" s="154">
        <f t="shared" si="19"/>
        <v>0.15583804143126176</v>
      </c>
      <c r="L53" s="153">
        <f>[2]Z14_bezrobotni_wg_wieku!L53</f>
        <v>194</v>
      </c>
      <c r="M53" s="154">
        <f t="shared" si="20"/>
        <v>9.1337099811676078E-2</v>
      </c>
      <c r="N53" s="153">
        <f>[2]Z14_bezrobotni_wg_wieku!N53</f>
        <v>116</v>
      </c>
      <c r="O53" s="155">
        <f t="shared" si="21"/>
        <v>5.4613935969868174E-2</v>
      </c>
    </row>
    <row r="54" spans="1:15" s="156" customFormat="1" ht="15" customHeight="1">
      <c r="A54" s="150">
        <v>3</v>
      </c>
      <c r="B54" s="151" t="s">
        <v>24</v>
      </c>
      <c r="C54" s="152">
        <f>D54+F54+H54+J54+L54+N54</f>
        <v>1564</v>
      </c>
      <c r="D54" s="153">
        <f>[2]Z14_bezrobotni_wg_wieku!D54</f>
        <v>318</v>
      </c>
      <c r="E54" s="154">
        <f t="shared" si="16"/>
        <v>0.20332480818414322</v>
      </c>
      <c r="F54" s="153">
        <f>[2]Z14_bezrobotni_wg_wieku!F54</f>
        <v>494</v>
      </c>
      <c r="G54" s="154">
        <f t="shared" si="17"/>
        <v>0.31585677749360613</v>
      </c>
      <c r="H54" s="153">
        <f>[2]Z14_bezrobotni_wg_wieku!H54</f>
        <v>292</v>
      </c>
      <c r="I54" s="154">
        <f t="shared" si="18"/>
        <v>0.1867007672634271</v>
      </c>
      <c r="J54" s="153">
        <f>[2]Z14_bezrobotni_wg_wieku!J54</f>
        <v>195</v>
      </c>
      <c r="K54" s="154">
        <f t="shared" si="19"/>
        <v>0.12468030690537084</v>
      </c>
      <c r="L54" s="153">
        <f>[2]Z14_bezrobotni_wg_wieku!L54</f>
        <v>152</v>
      </c>
      <c r="M54" s="154">
        <f t="shared" si="20"/>
        <v>9.718670076726342E-2</v>
      </c>
      <c r="N54" s="153">
        <f>[2]Z14_bezrobotni_wg_wieku!N54</f>
        <v>113</v>
      </c>
      <c r="O54" s="155">
        <f t="shared" si="21"/>
        <v>7.2250639386189253E-2</v>
      </c>
    </row>
    <row r="55" spans="1:15" s="156" customFormat="1" ht="15" customHeight="1">
      <c r="A55" s="150">
        <v>4</v>
      </c>
      <c r="B55" s="151" t="s">
        <v>36</v>
      </c>
      <c r="C55" s="152">
        <f>D55+F55+H55+J55+L55+N55</f>
        <v>2269</v>
      </c>
      <c r="D55" s="153">
        <f>[2]Z14_bezrobotni_wg_wieku!D55</f>
        <v>401</v>
      </c>
      <c r="E55" s="154">
        <f t="shared" si="16"/>
        <v>0.17672983693256941</v>
      </c>
      <c r="F55" s="153">
        <f>[2]Z14_bezrobotni_wg_wieku!F55</f>
        <v>656</v>
      </c>
      <c r="G55" s="154">
        <f t="shared" si="17"/>
        <v>0.28911414720141032</v>
      </c>
      <c r="H55" s="153">
        <f>[2]Z14_bezrobotni_wg_wieku!H55</f>
        <v>474</v>
      </c>
      <c r="I55" s="154">
        <f t="shared" si="18"/>
        <v>0.20890260026443366</v>
      </c>
      <c r="J55" s="153">
        <f>[2]Z14_bezrobotni_wg_wieku!J55</f>
        <v>325</v>
      </c>
      <c r="K55" s="154">
        <f t="shared" si="19"/>
        <v>0.14323490524460114</v>
      </c>
      <c r="L55" s="153">
        <f>[2]Z14_bezrobotni_wg_wieku!L55</f>
        <v>227</v>
      </c>
      <c r="M55" s="154">
        <f t="shared" si="20"/>
        <v>0.1000440722785368</v>
      </c>
      <c r="N55" s="153">
        <f>[2]Z14_bezrobotni_wg_wieku!N55</f>
        <v>186</v>
      </c>
      <c r="O55" s="155">
        <f t="shared" si="21"/>
        <v>8.1974438078448661E-2</v>
      </c>
    </row>
    <row r="56" spans="1:15" s="165" customFormat="1" ht="15" customHeight="1" thickBot="1">
      <c r="A56" s="170">
        <v>5</v>
      </c>
      <c r="B56" s="171" t="s">
        <v>87</v>
      </c>
      <c r="C56" s="172">
        <f>D56+F56+H56+J56+L56+N56</f>
        <v>2243</v>
      </c>
      <c r="D56" s="173">
        <f>[2]Z14_bezrobotni_wg_wieku!D56</f>
        <v>213</v>
      </c>
      <c r="E56" s="174">
        <f t="shared" si="16"/>
        <v>9.4962104324565311E-2</v>
      </c>
      <c r="F56" s="173">
        <f>[2]Z14_bezrobotni_wg_wieku!F56</f>
        <v>670</v>
      </c>
      <c r="G56" s="174">
        <f t="shared" si="17"/>
        <v>0.29870708872046364</v>
      </c>
      <c r="H56" s="173">
        <f>[2]Z14_bezrobotni_wg_wieku!H56</f>
        <v>526</v>
      </c>
      <c r="I56" s="174">
        <f t="shared" si="18"/>
        <v>0.23450735621934909</v>
      </c>
      <c r="J56" s="173">
        <f>[2]Z14_bezrobotni_wg_wieku!J56</f>
        <v>363</v>
      </c>
      <c r="K56" s="174">
        <f t="shared" si="19"/>
        <v>0.16183682567989299</v>
      </c>
      <c r="L56" s="173">
        <f>[2]Z14_bezrobotni_wg_wieku!L56</f>
        <v>272</v>
      </c>
      <c r="M56" s="174">
        <f t="shared" si="20"/>
        <v>0.12126616139099421</v>
      </c>
      <c r="N56" s="173">
        <f>[2]Z14_bezrobotni_wg_wieku!N56</f>
        <v>199</v>
      </c>
      <c r="O56" s="175">
        <f t="shared" si="21"/>
        <v>8.8720463664734725E-2</v>
      </c>
    </row>
    <row r="57" spans="1:15" ht="13.5" thickTop="1"/>
    <row r="59" spans="1:15">
      <c r="A59" s="176"/>
      <c r="B59" s="177"/>
      <c r="C59" s="178"/>
      <c r="D59" s="179"/>
      <c r="E59" s="180"/>
      <c r="F59" s="181"/>
      <c r="H59" s="182"/>
      <c r="I59" s="183"/>
    </row>
    <row r="60" spans="1:15">
      <c r="A60" s="176"/>
      <c r="B60" s="177"/>
      <c r="C60" s="178"/>
      <c r="D60" s="179"/>
      <c r="E60" s="180"/>
      <c r="F60" s="181"/>
      <c r="I60" s="183"/>
    </row>
  </sheetData>
  <mergeCells count="16">
    <mergeCell ref="A31:B31"/>
    <mergeCell ref="A38:B38"/>
    <mergeCell ref="A46:B46"/>
    <mergeCell ref="A51:B51"/>
    <mergeCell ref="A5:B5"/>
    <mergeCell ref="A6:B6"/>
    <mergeCell ref="A7:B7"/>
    <mergeCell ref="A13:B13"/>
    <mergeCell ref="A20:B20"/>
    <mergeCell ref="A29:B29"/>
    <mergeCell ref="A1:O1"/>
    <mergeCell ref="A2:O2"/>
    <mergeCell ref="A3:A4"/>
    <mergeCell ref="B3:B4"/>
    <mergeCell ref="C3:C4"/>
    <mergeCell ref="D3:O3"/>
  </mergeCells>
  <printOptions horizontalCentered="1" verticalCentered="1"/>
  <pageMargins left="0.78740157480314965" right="0.39370078740157483" top="0.59055118110236227" bottom="0.59055118110236227" header="0" footer="0"/>
  <pageSetup paperSize="9" scale="67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zoomScaleNormal="100" zoomScaleSheetLayoutView="90" workbookViewId="0">
      <selection activeCell="S7" sqref="S7"/>
    </sheetView>
  </sheetViews>
  <sheetFormatPr defaultColWidth="4.85546875" defaultRowHeight="12.75"/>
  <cols>
    <col min="1" max="1" width="3.5703125" style="184" customWidth="1"/>
    <col min="2" max="2" width="20.28515625" style="184" customWidth="1"/>
    <col min="3" max="3" width="11.28515625" style="184" customWidth="1"/>
    <col min="4" max="4" width="8.28515625" style="184" customWidth="1"/>
    <col min="5" max="5" width="10.28515625" style="184" customWidth="1"/>
    <col min="6" max="6" width="10.7109375" style="184" customWidth="1"/>
    <col min="7" max="7" width="8.140625" style="184" customWidth="1"/>
    <col min="8" max="8" width="11.42578125" style="184" customWidth="1"/>
    <col min="9" max="9" width="8.140625" style="184" customWidth="1"/>
    <col min="10" max="10" width="11.85546875" style="184" customWidth="1"/>
    <col min="11" max="11" width="8.140625" style="184" customWidth="1"/>
    <col min="12" max="12" width="10.85546875" style="184" customWidth="1"/>
    <col min="13" max="13" width="8.140625" style="184" customWidth="1"/>
    <col min="14" max="256" width="4.85546875" style="184"/>
    <col min="257" max="257" width="3.5703125" style="184" customWidth="1"/>
    <col min="258" max="258" width="20.28515625" style="184" customWidth="1"/>
    <col min="259" max="259" width="11.28515625" style="184" customWidth="1"/>
    <col min="260" max="260" width="8.28515625" style="184" customWidth="1"/>
    <col min="261" max="261" width="10.28515625" style="184" customWidth="1"/>
    <col min="262" max="262" width="10.7109375" style="184" customWidth="1"/>
    <col min="263" max="263" width="8.140625" style="184" customWidth="1"/>
    <col min="264" max="264" width="11.42578125" style="184" customWidth="1"/>
    <col min="265" max="265" width="8.140625" style="184" customWidth="1"/>
    <col min="266" max="266" width="11.85546875" style="184" customWidth="1"/>
    <col min="267" max="267" width="8.140625" style="184" customWidth="1"/>
    <col min="268" max="268" width="10.85546875" style="184" customWidth="1"/>
    <col min="269" max="269" width="8.140625" style="184" customWidth="1"/>
    <col min="270" max="512" width="4.85546875" style="184"/>
    <col min="513" max="513" width="3.5703125" style="184" customWidth="1"/>
    <col min="514" max="514" width="20.28515625" style="184" customWidth="1"/>
    <col min="515" max="515" width="11.28515625" style="184" customWidth="1"/>
    <col min="516" max="516" width="8.28515625" style="184" customWidth="1"/>
    <col min="517" max="517" width="10.28515625" style="184" customWidth="1"/>
    <col min="518" max="518" width="10.7109375" style="184" customWidth="1"/>
    <col min="519" max="519" width="8.140625" style="184" customWidth="1"/>
    <col min="520" max="520" width="11.42578125" style="184" customWidth="1"/>
    <col min="521" max="521" width="8.140625" style="184" customWidth="1"/>
    <col min="522" max="522" width="11.85546875" style="184" customWidth="1"/>
    <col min="523" max="523" width="8.140625" style="184" customWidth="1"/>
    <col min="524" max="524" width="10.85546875" style="184" customWidth="1"/>
    <col min="525" max="525" width="8.140625" style="184" customWidth="1"/>
    <col min="526" max="768" width="4.85546875" style="184"/>
    <col min="769" max="769" width="3.5703125" style="184" customWidth="1"/>
    <col min="770" max="770" width="20.28515625" style="184" customWidth="1"/>
    <col min="771" max="771" width="11.28515625" style="184" customWidth="1"/>
    <col min="772" max="772" width="8.28515625" style="184" customWidth="1"/>
    <col min="773" max="773" width="10.28515625" style="184" customWidth="1"/>
    <col min="774" max="774" width="10.7109375" style="184" customWidth="1"/>
    <col min="775" max="775" width="8.140625" style="184" customWidth="1"/>
    <col min="776" max="776" width="11.42578125" style="184" customWidth="1"/>
    <col min="777" max="777" width="8.140625" style="184" customWidth="1"/>
    <col min="778" max="778" width="11.85546875" style="184" customWidth="1"/>
    <col min="779" max="779" width="8.140625" style="184" customWidth="1"/>
    <col min="780" max="780" width="10.85546875" style="184" customWidth="1"/>
    <col min="781" max="781" width="8.140625" style="184" customWidth="1"/>
    <col min="782" max="1024" width="4.85546875" style="184"/>
    <col min="1025" max="1025" width="3.5703125" style="184" customWidth="1"/>
    <col min="1026" max="1026" width="20.28515625" style="184" customWidth="1"/>
    <col min="1027" max="1027" width="11.28515625" style="184" customWidth="1"/>
    <col min="1028" max="1028" width="8.28515625" style="184" customWidth="1"/>
    <col min="1029" max="1029" width="10.28515625" style="184" customWidth="1"/>
    <col min="1030" max="1030" width="10.7109375" style="184" customWidth="1"/>
    <col min="1031" max="1031" width="8.140625" style="184" customWidth="1"/>
    <col min="1032" max="1032" width="11.42578125" style="184" customWidth="1"/>
    <col min="1033" max="1033" width="8.140625" style="184" customWidth="1"/>
    <col min="1034" max="1034" width="11.85546875" style="184" customWidth="1"/>
    <col min="1035" max="1035" width="8.140625" style="184" customWidth="1"/>
    <col min="1036" max="1036" width="10.85546875" style="184" customWidth="1"/>
    <col min="1037" max="1037" width="8.140625" style="184" customWidth="1"/>
    <col min="1038" max="1280" width="4.85546875" style="184"/>
    <col min="1281" max="1281" width="3.5703125" style="184" customWidth="1"/>
    <col min="1282" max="1282" width="20.28515625" style="184" customWidth="1"/>
    <col min="1283" max="1283" width="11.28515625" style="184" customWidth="1"/>
    <col min="1284" max="1284" width="8.28515625" style="184" customWidth="1"/>
    <col min="1285" max="1285" width="10.28515625" style="184" customWidth="1"/>
    <col min="1286" max="1286" width="10.7109375" style="184" customWidth="1"/>
    <col min="1287" max="1287" width="8.140625" style="184" customWidth="1"/>
    <col min="1288" max="1288" width="11.42578125" style="184" customWidth="1"/>
    <col min="1289" max="1289" width="8.140625" style="184" customWidth="1"/>
    <col min="1290" max="1290" width="11.85546875" style="184" customWidth="1"/>
    <col min="1291" max="1291" width="8.140625" style="184" customWidth="1"/>
    <col min="1292" max="1292" width="10.85546875" style="184" customWidth="1"/>
    <col min="1293" max="1293" width="8.140625" style="184" customWidth="1"/>
    <col min="1294" max="1536" width="4.85546875" style="184"/>
    <col min="1537" max="1537" width="3.5703125" style="184" customWidth="1"/>
    <col min="1538" max="1538" width="20.28515625" style="184" customWidth="1"/>
    <col min="1539" max="1539" width="11.28515625" style="184" customWidth="1"/>
    <col min="1540" max="1540" width="8.28515625" style="184" customWidth="1"/>
    <col min="1541" max="1541" width="10.28515625" style="184" customWidth="1"/>
    <col min="1542" max="1542" width="10.7109375" style="184" customWidth="1"/>
    <col min="1543" max="1543" width="8.140625" style="184" customWidth="1"/>
    <col min="1544" max="1544" width="11.42578125" style="184" customWidth="1"/>
    <col min="1545" max="1545" width="8.140625" style="184" customWidth="1"/>
    <col min="1546" max="1546" width="11.85546875" style="184" customWidth="1"/>
    <col min="1547" max="1547" width="8.140625" style="184" customWidth="1"/>
    <col min="1548" max="1548" width="10.85546875" style="184" customWidth="1"/>
    <col min="1549" max="1549" width="8.140625" style="184" customWidth="1"/>
    <col min="1550" max="1792" width="4.85546875" style="184"/>
    <col min="1793" max="1793" width="3.5703125" style="184" customWidth="1"/>
    <col min="1794" max="1794" width="20.28515625" style="184" customWidth="1"/>
    <col min="1795" max="1795" width="11.28515625" style="184" customWidth="1"/>
    <col min="1796" max="1796" width="8.28515625" style="184" customWidth="1"/>
    <col min="1797" max="1797" width="10.28515625" style="184" customWidth="1"/>
    <col min="1798" max="1798" width="10.7109375" style="184" customWidth="1"/>
    <col min="1799" max="1799" width="8.140625" style="184" customWidth="1"/>
    <col min="1800" max="1800" width="11.42578125" style="184" customWidth="1"/>
    <col min="1801" max="1801" width="8.140625" style="184" customWidth="1"/>
    <col min="1802" max="1802" width="11.85546875" style="184" customWidth="1"/>
    <col min="1803" max="1803" width="8.140625" style="184" customWidth="1"/>
    <col min="1804" max="1804" width="10.85546875" style="184" customWidth="1"/>
    <col min="1805" max="1805" width="8.140625" style="184" customWidth="1"/>
    <col min="1806" max="2048" width="4.85546875" style="184"/>
    <col min="2049" max="2049" width="3.5703125" style="184" customWidth="1"/>
    <col min="2050" max="2050" width="20.28515625" style="184" customWidth="1"/>
    <col min="2051" max="2051" width="11.28515625" style="184" customWidth="1"/>
    <col min="2052" max="2052" width="8.28515625" style="184" customWidth="1"/>
    <col min="2053" max="2053" width="10.28515625" style="184" customWidth="1"/>
    <col min="2054" max="2054" width="10.7109375" style="184" customWidth="1"/>
    <col min="2055" max="2055" width="8.140625" style="184" customWidth="1"/>
    <col min="2056" max="2056" width="11.42578125" style="184" customWidth="1"/>
    <col min="2057" max="2057" width="8.140625" style="184" customWidth="1"/>
    <col min="2058" max="2058" width="11.85546875" style="184" customWidth="1"/>
    <col min="2059" max="2059" width="8.140625" style="184" customWidth="1"/>
    <col min="2060" max="2060" width="10.85546875" style="184" customWidth="1"/>
    <col min="2061" max="2061" width="8.140625" style="184" customWidth="1"/>
    <col min="2062" max="2304" width="4.85546875" style="184"/>
    <col min="2305" max="2305" width="3.5703125" style="184" customWidth="1"/>
    <col min="2306" max="2306" width="20.28515625" style="184" customWidth="1"/>
    <col min="2307" max="2307" width="11.28515625" style="184" customWidth="1"/>
    <col min="2308" max="2308" width="8.28515625" style="184" customWidth="1"/>
    <col min="2309" max="2309" width="10.28515625" style="184" customWidth="1"/>
    <col min="2310" max="2310" width="10.7109375" style="184" customWidth="1"/>
    <col min="2311" max="2311" width="8.140625" style="184" customWidth="1"/>
    <col min="2312" max="2312" width="11.42578125" style="184" customWidth="1"/>
    <col min="2313" max="2313" width="8.140625" style="184" customWidth="1"/>
    <col min="2314" max="2314" width="11.85546875" style="184" customWidth="1"/>
    <col min="2315" max="2315" width="8.140625" style="184" customWidth="1"/>
    <col min="2316" max="2316" width="10.85546875" style="184" customWidth="1"/>
    <col min="2317" max="2317" width="8.140625" style="184" customWidth="1"/>
    <col min="2318" max="2560" width="4.85546875" style="184"/>
    <col min="2561" max="2561" width="3.5703125" style="184" customWidth="1"/>
    <col min="2562" max="2562" width="20.28515625" style="184" customWidth="1"/>
    <col min="2563" max="2563" width="11.28515625" style="184" customWidth="1"/>
    <col min="2564" max="2564" width="8.28515625" style="184" customWidth="1"/>
    <col min="2565" max="2565" width="10.28515625" style="184" customWidth="1"/>
    <col min="2566" max="2566" width="10.7109375" style="184" customWidth="1"/>
    <col min="2567" max="2567" width="8.140625" style="184" customWidth="1"/>
    <col min="2568" max="2568" width="11.42578125" style="184" customWidth="1"/>
    <col min="2569" max="2569" width="8.140625" style="184" customWidth="1"/>
    <col min="2570" max="2570" width="11.85546875" style="184" customWidth="1"/>
    <col min="2571" max="2571" width="8.140625" style="184" customWidth="1"/>
    <col min="2572" max="2572" width="10.85546875" style="184" customWidth="1"/>
    <col min="2573" max="2573" width="8.140625" style="184" customWidth="1"/>
    <col min="2574" max="2816" width="4.85546875" style="184"/>
    <col min="2817" max="2817" width="3.5703125" style="184" customWidth="1"/>
    <col min="2818" max="2818" width="20.28515625" style="184" customWidth="1"/>
    <col min="2819" max="2819" width="11.28515625" style="184" customWidth="1"/>
    <col min="2820" max="2820" width="8.28515625" style="184" customWidth="1"/>
    <col min="2821" max="2821" width="10.28515625" style="184" customWidth="1"/>
    <col min="2822" max="2822" width="10.7109375" style="184" customWidth="1"/>
    <col min="2823" max="2823" width="8.140625" style="184" customWidth="1"/>
    <col min="2824" max="2824" width="11.42578125" style="184" customWidth="1"/>
    <col min="2825" max="2825" width="8.140625" style="184" customWidth="1"/>
    <col min="2826" max="2826" width="11.85546875" style="184" customWidth="1"/>
    <col min="2827" max="2827" width="8.140625" style="184" customWidth="1"/>
    <col min="2828" max="2828" width="10.85546875" style="184" customWidth="1"/>
    <col min="2829" max="2829" width="8.140625" style="184" customWidth="1"/>
    <col min="2830" max="3072" width="4.85546875" style="184"/>
    <col min="3073" max="3073" width="3.5703125" style="184" customWidth="1"/>
    <col min="3074" max="3074" width="20.28515625" style="184" customWidth="1"/>
    <col min="3075" max="3075" width="11.28515625" style="184" customWidth="1"/>
    <col min="3076" max="3076" width="8.28515625" style="184" customWidth="1"/>
    <col min="3077" max="3077" width="10.28515625" style="184" customWidth="1"/>
    <col min="3078" max="3078" width="10.7109375" style="184" customWidth="1"/>
    <col min="3079" max="3079" width="8.140625" style="184" customWidth="1"/>
    <col min="3080" max="3080" width="11.42578125" style="184" customWidth="1"/>
    <col min="3081" max="3081" width="8.140625" style="184" customWidth="1"/>
    <col min="3082" max="3082" width="11.85546875" style="184" customWidth="1"/>
    <col min="3083" max="3083" width="8.140625" style="184" customWidth="1"/>
    <col min="3084" max="3084" width="10.85546875" style="184" customWidth="1"/>
    <col min="3085" max="3085" width="8.140625" style="184" customWidth="1"/>
    <col min="3086" max="3328" width="4.85546875" style="184"/>
    <col min="3329" max="3329" width="3.5703125" style="184" customWidth="1"/>
    <col min="3330" max="3330" width="20.28515625" style="184" customWidth="1"/>
    <col min="3331" max="3331" width="11.28515625" style="184" customWidth="1"/>
    <col min="3332" max="3332" width="8.28515625" style="184" customWidth="1"/>
    <col min="3333" max="3333" width="10.28515625" style="184" customWidth="1"/>
    <col min="3334" max="3334" width="10.7109375" style="184" customWidth="1"/>
    <col min="3335" max="3335" width="8.140625" style="184" customWidth="1"/>
    <col min="3336" max="3336" width="11.42578125" style="184" customWidth="1"/>
    <col min="3337" max="3337" width="8.140625" style="184" customWidth="1"/>
    <col min="3338" max="3338" width="11.85546875" style="184" customWidth="1"/>
    <col min="3339" max="3339" width="8.140625" style="184" customWidth="1"/>
    <col min="3340" max="3340" width="10.85546875" style="184" customWidth="1"/>
    <col min="3341" max="3341" width="8.140625" style="184" customWidth="1"/>
    <col min="3342" max="3584" width="4.85546875" style="184"/>
    <col min="3585" max="3585" width="3.5703125" style="184" customWidth="1"/>
    <col min="3586" max="3586" width="20.28515625" style="184" customWidth="1"/>
    <col min="3587" max="3587" width="11.28515625" style="184" customWidth="1"/>
    <col min="3588" max="3588" width="8.28515625" style="184" customWidth="1"/>
    <col min="3589" max="3589" width="10.28515625" style="184" customWidth="1"/>
    <col min="3590" max="3590" width="10.7109375" style="184" customWidth="1"/>
    <col min="3591" max="3591" width="8.140625" style="184" customWidth="1"/>
    <col min="3592" max="3592" width="11.42578125" style="184" customWidth="1"/>
    <col min="3593" max="3593" width="8.140625" style="184" customWidth="1"/>
    <col min="3594" max="3594" width="11.85546875" style="184" customWidth="1"/>
    <col min="3595" max="3595" width="8.140625" style="184" customWidth="1"/>
    <col min="3596" max="3596" width="10.85546875" style="184" customWidth="1"/>
    <col min="3597" max="3597" width="8.140625" style="184" customWidth="1"/>
    <col min="3598" max="3840" width="4.85546875" style="184"/>
    <col min="3841" max="3841" width="3.5703125" style="184" customWidth="1"/>
    <col min="3842" max="3842" width="20.28515625" style="184" customWidth="1"/>
    <col min="3843" max="3843" width="11.28515625" style="184" customWidth="1"/>
    <col min="3844" max="3844" width="8.28515625" style="184" customWidth="1"/>
    <col min="3845" max="3845" width="10.28515625" style="184" customWidth="1"/>
    <col min="3846" max="3846" width="10.7109375" style="184" customWidth="1"/>
    <col min="3847" max="3847" width="8.140625" style="184" customWidth="1"/>
    <col min="3848" max="3848" width="11.42578125" style="184" customWidth="1"/>
    <col min="3849" max="3849" width="8.140625" style="184" customWidth="1"/>
    <col min="3850" max="3850" width="11.85546875" style="184" customWidth="1"/>
    <col min="3851" max="3851" width="8.140625" style="184" customWidth="1"/>
    <col min="3852" max="3852" width="10.85546875" style="184" customWidth="1"/>
    <col min="3853" max="3853" width="8.140625" style="184" customWidth="1"/>
    <col min="3854" max="4096" width="4.85546875" style="184"/>
    <col min="4097" max="4097" width="3.5703125" style="184" customWidth="1"/>
    <col min="4098" max="4098" width="20.28515625" style="184" customWidth="1"/>
    <col min="4099" max="4099" width="11.28515625" style="184" customWidth="1"/>
    <col min="4100" max="4100" width="8.28515625" style="184" customWidth="1"/>
    <col min="4101" max="4101" width="10.28515625" style="184" customWidth="1"/>
    <col min="4102" max="4102" width="10.7109375" style="184" customWidth="1"/>
    <col min="4103" max="4103" width="8.140625" style="184" customWidth="1"/>
    <col min="4104" max="4104" width="11.42578125" style="184" customWidth="1"/>
    <col min="4105" max="4105" width="8.140625" style="184" customWidth="1"/>
    <col min="4106" max="4106" width="11.85546875" style="184" customWidth="1"/>
    <col min="4107" max="4107" width="8.140625" style="184" customWidth="1"/>
    <col min="4108" max="4108" width="10.85546875" style="184" customWidth="1"/>
    <col min="4109" max="4109" width="8.140625" style="184" customWidth="1"/>
    <col min="4110" max="4352" width="4.85546875" style="184"/>
    <col min="4353" max="4353" width="3.5703125" style="184" customWidth="1"/>
    <col min="4354" max="4354" width="20.28515625" style="184" customWidth="1"/>
    <col min="4355" max="4355" width="11.28515625" style="184" customWidth="1"/>
    <col min="4356" max="4356" width="8.28515625" style="184" customWidth="1"/>
    <col min="4357" max="4357" width="10.28515625" style="184" customWidth="1"/>
    <col min="4358" max="4358" width="10.7109375" style="184" customWidth="1"/>
    <col min="4359" max="4359" width="8.140625" style="184" customWidth="1"/>
    <col min="4360" max="4360" width="11.42578125" style="184" customWidth="1"/>
    <col min="4361" max="4361" width="8.140625" style="184" customWidth="1"/>
    <col min="4362" max="4362" width="11.85546875" style="184" customWidth="1"/>
    <col min="4363" max="4363" width="8.140625" style="184" customWidth="1"/>
    <col min="4364" max="4364" width="10.85546875" style="184" customWidth="1"/>
    <col min="4365" max="4365" width="8.140625" style="184" customWidth="1"/>
    <col min="4366" max="4608" width="4.85546875" style="184"/>
    <col min="4609" max="4609" width="3.5703125" style="184" customWidth="1"/>
    <col min="4610" max="4610" width="20.28515625" style="184" customWidth="1"/>
    <col min="4611" max="4611" width="11.28515625" style="184" customWidth="1"/>
    <col min="4612" max="4612" width="8.28515625" style="184" customWidth="1"/>
    <col min="4613" max="4613" width="10.28515625" style="184" customWidth="1"/>
    <col min="4614" max="4614" width="10.7109375" style="184" customWidth="1"/>
    <col min="4615" max="4615" width="8.140625" style="184" customWidth="1"/>
    <col min="4616" max="4616" width="11.42578125" style="184" customWidth="1"/>
    <col min="4617" max="4617" width="8.140625" style="184" customWidth="1"/>
    <col min="4618" max="4618" width="11.85546875" style="184" customWidth="1"/>
    <col min="4619" max="4619" width="8.140625" style="184" customWidth="1"/>
    <col min="4620" max="4620" width="10.85546875" style="184" customWidth="1"/>
    <col min="4621" max="4621" width="8.140625" style="184" customWidth="1"/>
    <col min="4622" max="4864" width="4.85546875" style="184"/>
    <col min="4865" max="4865" width="3.5703125" style="184" customWidth="1"/>
    <col min="4866" max="4866" width="20.28515625" style="184" customWidth="1"/>
    <col min="4867" max="4867" width="11.28515625" style="184" customWidth="1"/>
    <col min="4868" max="4868" width="8.28515625" style="184" customWidth="1"/>
    <col min="4869" max="4869" width="10.28515625" style="184" customWidth="1"/>
    <col min="4870" max="4870" width="10.7109375" style="184" customWidth="1"/>
    <col min="4871" max="4871" width="8.140625" style="184" customWidth="1"/>
    <col min="4872" max="4872" width="11.42578125" style="184" customWidth="1"/>
    <col min="4873" max="4873" width="8.140625" style="184" customWidth="1"/>
    <col min="4874" max="4874" width="11.85546875" style="184" customWidth="1"/>
    <col min="4875" max="4875" width="8.140625" style="184" customWidth="1"/>
    <col min="4876" max="4876" width="10.85546875" style="184" customWidth="1"/>
    <col min="4877" max="4877" width="8.140625" style="184" customWidth="1"/>
    <col min="4878" max="5120" width="4.85546875" style="184"/>
    <col min="5121" max="5121" width="3.5703125" style="184" customWidth="1"/>
    <col min="5122" max="5122" width="20.28515625" style="184" customWidth="1"/>
    <col min="5123" max="5123" width="11.28515625" style="184" customWidth="1"/>
    <col min="5124" max="5124" width="8.28515625" style="184" customWidth="1"/>
    <col min="5125" max="5125" width="10.28515625" style="184" customWidth="1"/>
    <col min="5126" max="5126" width="10.7109375" style="184" customWidth="1"/>
    <col min="5127" max="5127" width="8.140625" style="184" customWidth="1"/>
    <col min="5128" max="5128" width="11.42578125" style="184" customWidth="1"/>
    <col min="5129" max="5129" width="8.140625" style="184" customWidth="1"/>
    <col min="5130" max="5130" width="11.85546875" style="184" customWidth="1"/>
    <col min="5131" max="5131" width="8.140625" style="184" customWidth="1"/>
    <col min="5132" max="5132" width="10.85546875" style="184" customWidth="1"/>
    <col min="5133" max="5133" width="8.140625" style="184" customWidth="1"/>
    <col min="5134" max="5376" width="4.85546875" style="184"/>
    <col min="5377" max="5377" width="3.5703125" style="184" customWidth="1"/>
    <col min="5378" max="5378" width="20.28515625" style="184" customWidth="1"/>
    <col min="5379" max="5379" width="11.28515625" style="184" customWidth="1"/>
    <col min="5380" max="5380" width="8.28515625" style="184" customWidth="1"/>
    <col min="5381" max="5381" width="10.28515625" style="184" customWidth="1"/>
    <col min="5382" max="5382" width="10.7109375" style="184" customWidth="1"/>
    <col min="5383" max="5383" width="8.140625" style="184" customWidth="1"/>
    <col min="5384" max="5384" width="11.42578125" style="184" customWidth="1"/>
    <col min="5385" max="5385" width="8.140625" style="184" customWidth="1"/>
    <col min="5386" max="5386" width="11.85546875" style="184" customWidth="1"/>
    <col min="5387" max="5387" width="8.140625" style="184" customWidth="1"/>
    <col min="5388" max="5388" width="10.85546875" style="184" customWidth="1"/>
    <col min="5389" max="5389" width="8.140625" style="184" customWidth="1"/>
    <col min="5390" max="5632" width="4.85546875" style="184"/>
    <col min="5633" max="5633" width="3.5703125" style="184" customWidth="1"/>
    <col min="5634" max="5634" width="20.28515625" style="184" customWidth="1"/>
    <col min="5635" max="5635" width="11.28515625" style="184" customWidth="1"/>
    <col min="5636" max="5636" width="8.28515625" style="184" customWidth="1"/>
    <col min="5637" max="5637" width="10.28515625" style="184" customWidth="1"/>
    <col min="5638" max="5638" width="10.7109375" style="184" customWidth="1"/>
    <col min="5639" max="5639" width="8.140625" style="184" customWidth="1"/>
    <col min="5640" max="5640" width="11.42578125" style="184" customWidth="1"/>
    <col min="5641" max="5641" width="8.140625" style="184" customWidth="1"/>
    <col min="5642" max="5642" width="11.85546875" style="184" customWidth="1"/>
    <col min="5643" max="5643" width="8.140625" style="184" customWidth="1"/>
    <col min="5644" max="5644" width="10.85546875" style="184" customWidth="1"/>
    <col min="5645" max="5645" width="8.140625" style="184" customWidth="1"/>
    <col min="5646" max="5888" width="4.85546875" style="184"/>
    <col min="5889" max="5889" width="3.5703125" style="184" customWidth="1"/>
    <col min="5890" max="5890" width="20.28515625" style="184" customWidth="1"/>
    <col min="5891" max="5891" width="11.28515625" style="184" customWidth="1"/>
    <col min="5892" max="5892" width="8.28515625" style="184" customWidth="1"/>
    <col min="5893" max="5893" width="10.28515625" style="184" customWidth="1"/>
    <col min="5894" max="5894" width="10.7109375" style="184" customWidth="1"/>
    <col min="5895" max="5895" width="8.140625" style="184" customWidth="1"/>
    <col min="5896" max="5896" width="11.42578125" style="184" customWidth="1"/>
    <col min="5897" max="5897" width="8.140625" style="184" customWidth="1"/>
    <col min="5898" max="5898" width="11.85546875" style="184" customWidth="1"/>
    <col min="5899" max="5899" width="8.140625" style="184" customWidth="1"/>
    <col min="5900" max="5900" width="10.85546875" style="184" customWidth="1"/>
    <col min="5901" max="5901" width="8.140625" style="184" customWidth="1"/>
    <col min="5902" max="6144" width="4.85546875" style="184"/>
    <col min="6145" max="6145" width="3.5703125" style="184" customWidth="1"/>
    <col min="6146" max="6146" width="20.28515625" style="184" customWidth="1"/>
    <col min="6147" max="6147" width="11.28515625" style="184" customWidth="1"/>
    <col min="6148" max="6148" width="8.28515625" style="184" customWidth="1"/>
    <col min="6149" max="6149" width="10.28515625" style="184" customWidth="1"/>
    <col min="6150" max="6150" width="10.7109375" style="184" customWidth="1"/>
    <col min="6151" max="6151" width="8.140625" style="184" customWidth="1"/>
    <col min="6152" max="6152" width="11.42578125" style="184" customWidth="1"/>
    <col min="6153" max="6153" width="8.140625" style="184" customWidth="1"/>
    <col min="6154" max="6154" width="11.85546875" style="184" customWidth="1"/>
    <col min="6155" max="6155" width="8.140625" style="184" customWidth="1"/>
    <col min="6156" max="6156" width="10.85546875" style="184" customWidth="1"/>
    <col min="6157" max="6157" width="8.140625" style="184" customWidth="1"/>
    <col min="6158" max="6400" width="4.85546875" style="184"/>
    <col min="6401" max="6401" width="3.5703125" style="184" customWidth="1"/>
    <col min="6402" max="6402" width="20.28515625" style="184" customWidth="1"/>
    <col min="6403" max="6403" width="11.28515625" style="184" customWidth="1"/>
    <col min="6404" max="6404" width="8.28515625" style="184" customWidth="1"/>
    <col min="6405" max="6405" width="10.28515625" style="184" customWidth="1"/>
    <col min="6406" max="6406" width="10.7109375" style="184" customWidth="1"/>
    <col min="6407" max="6407" width="8.140625" style="184" customWidth="1"/>
    <col min="6408" max="6408" width="11.42578125" style="184" customWidth="1"/>
    <col min="6409" max="6409" width="8.140625" style="184" customWidth="1"/>
    <col min="6410" max="6410" width="11.85546875" style="184" customWidth="1"/>
    <col min="6411" max="6411" width="8.140625" style="184" customWidth="1"/>
    <col min="6412" max="6412" width="10.85546875" style="184" customWidth="1"/>
    <col min="6413" max="6413" width="8.140625" style="184" customWidth="1"/>
    <col min="6414" max="6656" width="4.85546875" style="184"/>
    <col min="6657" max="6657" width="3.5703125" style="184" customWidth="1"/>
    <col min="6658" max="6658" width="20.28515625" style="184" customWidth="1"/>
    <col min="6659" max="6659" width="11.28515625" style="184" customWidth="1"/>
    <col min="6660" max="6660" width="8.28515625" style="184" customWidth="1"/>
    <col min="6661" max="6661" width="10.28515625" style="184" customWidth="1"/>
    <col min="6662" max="6662" width="10.7109375" style="184" customWidth="1"/>
    <col min="6663" max="6663" width="8.140625" style="184" customWidth="1"/>
    <col min="6664" max="6664" width="11.42578125" style="184" customWidth="1"/>
    <col min="6665" max="6665" width="8.140625" style="184" customWidth="1"/>
    <col min="6666" max="6666" width="11.85546875" style="184" customWidth="1"/>
    <col min="6667" max="6667" width="8.140625" style="184" customWidth="1"/>
    <col min="6668" max="6668" width="10.85546875" style="184" customWidth="1"/>
    <col min="6669" max="6669" width="8.140625" style="184" customWidth="1"/>
    <col min="6670" max="6912" width="4.85546875" style="184"/>
    <col min="6913" max="6913" width="3.5703125" style="184" customWidth="1"/>
    <col min="6914" max="6914" width="20.28515625" style="184" customWidth="1"/>
    <col min="6915" max="6915" width="11.28515625" style="184" customWidth="1"/>
    <col min="6916" max="6916" width="8.28515625" style="184" customWidth="1"/>
    <col min="6917" max="6917" width="10.28515625" style="184" customWidth="1"/>
    <col min="6918" max="6918" width="10.7109375" style="184" customWidth="1"/>
    <col min="6919" max="6919" width="8.140625" style="184" customWidth="1"/>
    <col min="6920" max="6920" width="11.42578125" style="184" customWidth="1"/>
    <col min="6921" max="6921" width="8.140625" style="184" customWidth="1"/>
    <col min="6922" max="6922" width="11.85546875" style="184" customWidth="1"/>
    <col min="6923" max="6923" width="8.140625" style="184" customWidth="1"/>
    <col min="6924" max="6924" width="10.85546875" style="184" customWidth="1"/>
    <col min="6925" max="6925" width="8.140625" style="184" customWidth="1"/>
    <col min="6926" max="7168" width="4.85546875" style="184"/>
    <col min="7169" max="7169" width="3.5703125" style="184" customWidth="1"/>
    <col min="7170" max="7170" width="20.28515625" style="184" customWidth="1"/>
    <col min="7171" max="7171" width="11.28515625" style="184" customWidth="1"/>
    <col min="7172" max="7172" width="8.28515625" style="184" customWidth="1"/>
    <col min="7173" max="7173" width="10.28515625" style="184" customWidth="1"/>
    <col min="7174" max="7174" width="10.7109375" style="184" customWidth="1"/>
    <col min="7175" max="7175" width="8.140625" style="184" customWidth="1"/>
    <col min="7176" max="7176" width="11.42578125" style="184" customWidth="1"/>
    <col min="7177" max="7177" width="8.140625" style="184" customWidth="1"/>
    <col min="7178" max="7178" width="11.85546875" style="184" customWidth="1"/>
    <col min="7179" max="7179" width="8.140625" style="184" customWidth="1"/>
    <col min="7180" max="7180" width="10.85546875" style="184" customWidth="1"/>
    <col min="7181" max="7181" width="8.140625" style="184" customWidth="1"/>
    <col min="7182" max="7424" width="4.85546875" style="184"/>
    <col min="7425" max="7425" width="3.5703125" style="184" customWidth="1"/>
    <col min="7426" max="7426" width="20.28515625" style="184" customWidth="1"/>
    <col min="7427" max="7427" width="11.28515625" style="184" customWidth="1"/>
    <col min="7428" max="7428" width="8.28515625" style="184" customWidth="1"/>
    <col min="7429" max="7429" width="10.28515625" style="184" customWidth="1"/>
    <col min="7430" max="7430" width="10.7109375" style="184" customWidth="1"/>
    <col min="7431" max="7431" width="8.140625" style="184" customWidth="1"/>
    <col min="7432" max="7432" width="11.42578125" style="184" customWidth="1"/>
    <col min="7433" max="7433" width="8.140625" style="184" customWidth="1"/>
    <col min="7434" max="7434" width="11.85546875" style="184" customWidth="1"/>
    <col min="7435" max="7435" width="8.140625" style="184" customWidth="1"/>
    <col min="7436" max="7436" width="10.85546875" style="184" customWidth="1"/>
    <col min="7437" max="7437" width="8.140625" style="184" customWidth="1"/>
    <col min="7438" max="7680" width="4.85546875" style="184"/>
    <col min="7681" max="7681" width="3.5703125" style="184" customWidth="1"/>
    <col min="7682" max="7682" width="20.28515625" style="184" customWidth="1"/>
    <col min="7683" max="7683" width="11.28515625" style="184" customWidth="1"/>
    <col min="7684" max="7684" width="8.28515625" style="184" customWidth="1"/>
    <col min="7685" max="7685" width="10.28515625" style="184" customWidth="1"/>
    <col min="7686" max="7686" width="10.7109375" style="184" customWidth="1"/>
    <col min="7687" max="7687" width="8.140625" style="184" customWidth="1"/>
    <col min="7688" max="7688" width="11.42578125" style="184" customWidth="1"/>
    <col min="7689" max="7689" width="8.140625" style="184" customWidth="1"/>
    <col min="7690" max="7690" width="11.85546875" style="184" customWidth="1"/>
    <col min="7691" max="7691" width="8.140625" style="184" customWidth="1"/>
    <col min="7692" max="7692" width="10.85546875" style="184" customWidth="1"/>
    <col min="7693" max="7693" width="8.140625" style="184" customWidth="1"/>
    <col min="7694" max="7936" width="4.85546875" style="184"/>
    <col min="7937" max="7937" width="3.5703125" style="184" customWidth="1"/>
    <col min="7938" max="7938" width="20.28515625" style="184" customWidth="1"/>
    <col min="7939" max="7939" width="11.28515625" style="184" customWidth="1"/>
    <col min="7940" max="7940" width="8.28515625" style="184" customWidth="1"/>
    <col min="7941" max="7941" width="10.28515625" style="184" customWidth="1"/>
    <col min="7942" max="7942" width="10.7109375" style="184" customWidth="1"/>
    <col min="7943" max="7943" width="8.140625" style="184" customWidth="1"/>
    <col min="7944" max="7944" width="11.42578125" style="184" customWidth="1"/>
    <col min="7945" max="7945" width="8.140625" style="184" customWidth="1"/>
    <col min="7946" max="7946" width="11.85546875" style="184" customWidth="1"/>
    <col min="7947" max="7947" width="8.140625" style="184" customWidth="1"/>
    <col min="7948" max="7948" width="10.85546875" style="184" customWidth="1"/>
    <col min="7949" max="7949" width="8.140625" style="184" customWidth="1"/>
    <col min="7950" max="8192" width="4.85546875" style="184"/>
    <col min="8193" max="8193" width="3.5703125" style="184" customWidth="1"/>
    <col min="8194" max="8194" width="20.28515625" style="184" customWidth="1"/>
    <col min="8195" max="8195" width="11.28515625" style="184" customWidth="1"/>
    <col min="8196" max="8196" width="8.28515625" style="184" customWidth="1"/>
    <col min="8197" max="8197" width="10.28515625" style="184" customWidth="1"/>
    <col min="8198" max="8198" width="10.7109375" style="184" customWidth="1"/>
    <col min="8199" max="8199" width="8.140625" style="184" customWidth="1"/>
    <col min="8200" max="8200" width="11.42578125" style="184" customWidth="1"/>
    <col min="8201" max="8201" width="8.140625" style="184" customWidth="1"/>
    <col min="8202" max="8202" width="11.85546875" style="184" customWidth="1"/>
    <col min="8203" max="8203" width="8.140625" style="184" customWidth="1"/>
    <col min="8204" max="8204" width="10.85546875" style="184" customWidth="1"/>
    <col min="8205" max="8205" width="8.140625" style="184" customWidth="1"/>
    <col min="8206" max="8448" width="4.85546875" style="184"/>
    <col min="8449" max="8449" width="3.5703125" style="184" customWidth="1"/>
    <col min="8450" max="8450" width="20.28515625" style="184" customWidth="1"/>
    <col min="8451" max="8451" width="11.28515625" style="184" customWidth="1"/>
    <col min="8452" max="8452" width="8.28515625" style="184" customWidth="1"/>
    <col min="8453" max="8453" width="10.28515625" style="184" customWidth="1"/>
    <col min="8454" max="8454" width="10.7109375" style="184" customWidth="1"/>
    <col min="8455" max="8455" width="8.140625" style="184" customWidth="1"/>
    <col min="8456" max="8456" width="11.42578125" style="184" customWidth="1"/>
    <col min="8457" max="8457" width="8.140625" style="184" customWidth="1"/>
    <col min="8458" max="8458" width="11.85546875" style="184" customWidth="1"/>
    <col min="8459" max="8459" width="8.140625" style="184" customWidth="1"/>
    <col min="8460" max="8460" width="10.85546875" style="184" customWidth="1"/>
    <col min="8461" max="8461" width="8.140625" style="184" customWidth="1"/>
    <col min="8462" max="8704" width="4.85546875" style="184"/>
    <col min="8705" max="8705" width="3.5703125" style="184" customWidth="1"/>
    <col min="8706" max="8706" width="20.28515625" style="184" customWidth="1"/>
    <col min="8707" max="8707" width="11.28515625" style="184" customWidth="1"/>
    <col min="8708" max="8708" width="8.28515625" style="184" customWidth="1"/>
    <col min="8709" max="8709" width="10.28515625" style="184" customWidth="1"/>
    <col min="8710" max="8710" width="10.7109375" style="184" customWidth="1"/>
    <col min="8711" max="8711" width="8.140625" style="184" customWidth="1"/>
    <col min="8712" max="8712" width="11.42578125" style="184" customWidth="1"/>
    <col min="8713" max="8713" width="8.140625" style="184" customWidth="1"/>
    <col min="8714" max="8714" width="11.85546875" style="184" customWidth="1"/>
    <col min="8715" max="8715" width="8.140625" style="184" customWidth="1"/>
    <col min="8716" max="8716" width="10.85546875" style="184" customWidth="1"/>
    <col min="8717" max="8717" width="8.140625" style="184" customWidth="1"/>
    <col min="8718" max="8960" width="4.85546875" style="184"/>
    <col min="8961" max="8961" width="3.5703125" style="184" customWidth="1"/>
    <col min="8962" max="8962" width="20.28515625" style="184" customWidth="1"/>
    <col min="8963" max="8963" width="11.28515625" style="184" customWidth="1"/>
    <col min="8964" max="8964" width="8.28515625" style="184" customWidth="1"/>
    <col min="8965" max="8965" width="10.28515625" style="184" customWidth="1"/>
    <col min="8966" max="8966" width="10.7109375" style="184" customWidth="1"/>
    <col min="8967" max="8967" width="8.140625" style="184" customWidth="1"/>
    <col min="8968" max="8968" width="11.42578125" style="184" customWidth="1"/>
    <col min="8969" max="8969" width="8.140625" style="184" customWidth="1"/>
    <col min="8970" max="8970" width="11.85546875" style="184" customWidth="1"/>
    <col min="8971" max="8971" width="8.140625" style="184" customWidth="1"/>
    <col min="8972" max="8972" width="10.85546875" style="184" customWidth="1"/>
    <col min="8973" max="8973" width="8.140625" style="184" customWidth="1"/>
    <col min="8974" max="9216" width="4.85546875" style="184"/>
    <col min="9217" max="9217" width="3.5703125" style="184" customWidth="1"/>
    <col min="9218" max="9218" width="20.28515625" style="184" customWidth="1"/>
    <col min="9219" max="9219" width="11.28515625" style="184" customWidth="1"/>
    <col min="9220" max="9220" width="8.28515625" style="184" customWidth="1"/>
    <col min="9221" max="9221" width="10.28515625" style="184" customWidth="1"/>
    <col min="9222" max="9222" width="10.7109375" style="184" customWidth="1"/>
    <col min="9223" max="9223" width="8.140625" style="184" customWidth="1"/>
    <col min="9224" max="9224" width="11.42578125" style="184" customWidth="1"/>
    <col min="9225" max="9225" width="8.140625" style="184" customWidth="1"/>
    <col min="9226" max="9226" width="11.85546875" style="184" customWidth="1"/>
    <col min="9227" max="9227" width="8.140625" style="184" customWidth="1"/>
    <col min="9228" max="9228" width="10.85546875" style="184" customWidth="1"/>
    <col min="9229" max="9229" width="8.140625" style="184" customWidth="1"/>
    <col min="9230" max="9472" width="4.85546875" style="184"/>
    <col min="9473" max="9473" width="3.5703125" style="184" customWidth="1"/>
    <col min="9474" max="9474" width="20.28515625" style="184" customWidth="1"/>
    <col min="9475" max="9475" width="11.28515625" style="184" customWidth="1"/>
    <col min="9476" max="9476" width="8.28515625" style="184" customWidth="1"/>
    <col min="9477" max="9477" width="10.28515625" style="184" customWidth="1"/>
    <col min="9478" max="9478" width="10.7109375" style="184" customWidth="1"/>
    <col min="9479" max="9479" width="8.140625" style="184" customWidth="1"/>
    <col min="9480" max="9480" width="11.42578125" style="184" customWidth="1"/>
    <col min="9481" max="9481" width="8.140625" style="184" customWidth="1"/>
    <col min="9482" max="9482" width="11.85546875" style="184" customWidth="1"/>
    <col min="9483" max="9483" width="8.140625" style="184" customWidth="1"/>
    <col min="9484" max="9484" width="10.85546875" style="184" customWidth="1"/>
    <col min="9485" max="9485" width="8.140625" style="184" customWidth="1"/>
    <col min="9486" max="9728" width="4.85546875" style="184"/>
    <col min="9729" max="9729" width="3.5703125" style="184" customWidth="1"/>
    <col min="9730" max="9730" width="20.28515625" style="184" customWidth="1"/>
    <col min="9731" max="9731" width="11.28515625" style="184" customWidth="1"/>
    <col min="9732" max="9732" width="8.28515625" style="184" customWidth="1"/>
    <col min="9733" max="9733" width="10.28515625" style="184" customWidth="1"/>
    <col min="9734" max="9734" width="10.7109375" style="184" customWidth="1"/>
    <col min="9735" max="9735" width="8.140625" style="184" customWidth="1"/>
    <col min="9736" max="9736" width="11.42578125" style="184" customWidth="1"/>
    <col min="9737" max="9737" width="8.140625" style="184" customWidth="1"/>
    <col min="9738" max="9738" width="11.85546875" style="184" customWidth="1"/>
    <col min="9739" max="9739" width="8.140625" style="184" customWidth="1"/>
    <col min="9740" max="9740" width="10.85546875" style="184" customWidth="1"/>
    <col min="9741" max="9741" width="8.140625" style="184" customWidth="1"/>
    <col min="9742" max="9984" width="4.85546875" style="184"/>
    <col min="9985" max="9985" width="3.5703125" style="184" customWidth="1"/>
    <col min="9986" max="9986" width="20.28515625" style="184" customWidth="1"/>
    <col min="9987" max="9987" width="11.28515625" style="184" customWidth="1"/>
    <col min="9988" max="9988" width="8.28515625" style="184" customWidth="1"/>
    <col min="9989" max="9989" width="10.28515625" style="184" customWidth="1"/>
    <col min="9990" max="9990" width="10.7109375" style="184" customWidth="1"/>
    <col min="9991" max="9991" width="8.140625" style="184" customWidth="1"/>
    <col min="9992" max="9992" width="11.42578125" style="184" customWidth="1"/>
    <col min="9993" max="9993" width="8.140625" style="184" customWidth="1"/>
    <col min="9994" max="9994" width="11.85546875" style="184" customWidth="1"/>
    <col min="9995" max="9995" width="8.140625" style="184" customWidth="1"/>
    <col min="9996" max="9996" width="10.85546875" style="184" customWidth="1"/>
    <col min="9997" max="9997" width="8.140625" style="184" customWidth="1"/>
    <col min="9998" max="10240" width="4.85546875" style="184"/>
    <col min="10241" max="10241" width="3.5703125" style="184" customWidth="1"/>
    <col min="10242" max="10242" width="20.28515625" style="184" customWidth="1"/>
    <col min="10243" max="10243" width="11.28515625" style="184" customWidth="1"/>
    <col min="10244" max="10244" width="8.28515625" style="184" customWidth="1"/>
    <col min="10245" max="10245" width="10.28515625" style="184" customWidth="1"/>
    <col min="10246" max="10246" width="10.7109375" style="184" customWidth="1"/>
    <col min="10247" max="10247" width="8.140625" style="184" customWidth="1"/>
    <col min="10248" max="10248" width="11.42578125" style="184" customWidth="1"/>
    <col min="10249" max="10249" width="8.140625" style="184" customWidth="1"/>
    <col min="10250" max="10250" width="11.85546875" style="184" customWidth="1"/>
    <col min="10251" max="10251" width="8.140625" style="184" customWidth="1"/>
    <col min="10252" max="10252" width="10.85546875" style="184" customWidth="1"/>
    <col min="10253" max="10253" width="8.140625" style="184" customWidth="1"/>
    <col min="10254" max="10496" width="4.85546875" style="184"/>
    <col min="10497" max="10497" width="3.5703125" style="184" customWidth="1"/>
    <col min="10498" max="10498" width="20.28515625" style="184" customWidth="1"/>
    <col min="10499" max="10499" width="11.28515625" style="184" customWidth="1"/>
    <col min="10500" max="10500" width="8.28515625" style="184" customWidth="1"/>
    <col min="10501" max="10501" width="10.28515625" style="184" customWidth="1"/>
    <col min="10502" max="10502" width="10.7109375" style="184" customWidth="1"/>
    <col min="10503" max="10503" width="8.140625" style="184" customWidth="1"/>
    <col min="10504" max="10504" width="11.42578125" style="184" customWidth="1"/>
    <col min="10505" max="10505" width="8.140625" style="184" customWidth="1"/>
    <col min="10506" max="10506" width="11.85546875" style="184" customWidth="1"/>
    <col min="10507" max="10507" width="8.140625" style="184" customWidth="1"/>
    <col min="10508" max="10508" width="10.85546875" style="184" customWidth="1"/>
    <col min="10509" max="10509" width="8.140625" style="184" customWidth="1"/>
    <col min="10510" max="10752" width="4.85546875" style="184"/>
    <col min="10753" max="10753" width="3.5703125" style="184" customWidth="1"/>
    <col min="10754" max="10754" width="20.28515625" style="184" customWidth="1"/>
    <col min="10755" max="10755" width="11.28515625" style="184" customWidth="1"/>
    <col min="10756" max="10756" width="8.28515625" style="184" customWidth="1"/>
    <col min="10757" max="10757" width="10.28515625" style="184" customWidth="1"/>
    <col min="10758" max="10758" width="10.7109375" style="184" customWidth="1"/>
    <col min="10759" max="10759" width="8.140625" style="184" customWidth="1"/>
    <col min="10760" max="10760" width="11.42578125" style="184" customWidth="1"/>
    <col min="10761" max="10761" width="8.140625" style="184" customWidth="1"/>
    <col min="10762" max="10762" width="11.85546875" style="184" customWidth="1"/>
    <col min="10763" max="10763" width="8.140625" style="184" customWidth="1"/>
    <col min="10764" max="10764" width="10.85546875" style="184" customWidth="1"/>
    <col min="10765" max="10765" width="8.140625" style="184" customWidth="1"/>
    <col min="10766" max="11008" width="4.85546875" style="184"/>
    <col min="11009" max="11009" width="3.5703125" style="184" customWidth="1"/>
    <col min="11010" max="11010" width="20.28515625" style="184" customWidth="1"/>
    <col min="11011" max="11011" width="11.28515625" style="184" customWidth="1"/>
    <col min="11012" max="11012" width="8.28515625" style="184" customWidth="1"/>
    <col min="11013" max="11013" width="10.28515625" style="184" customWidth="1"/>
    <col min="11014" max="11014" width="10.7109375" style="184" customWidth="1"/>
    <col min="11015" max="11015" width="8.140625" style="184" customWidth="1"/>
    <col min="11016" max="11016" width="11.42578125" style="184" customWidth="1"/>
    <col min="11017" max="11017" width="8.140625" style="184" customWidth="1"/>
    <col min="11018" max="11018" width="11.85546875" style="184" customWidth="1"/>
    <col min="11019" max="11019" width="8.140625" style="184" customWidth="1"/>
    <col min="11020" max="11020" width="10.85546875" style="184" customWidth="1"/>
    <col min="11021" max="11021" width="8.140625" style="184" customWidth="1"/>
    <col min="11022" max="11264" width="4.85546875" style="184"/>
    <col min="11265" max="11265" width="3.5703125" style="184" customWidth="1"/>
    <col min="11266" max="11266" width="20.28515625" style="184" customWidth="1"/>
    <col min="11267" max="11267" width="11.28515625" style="184" customWidth="1"/>
    <col min="11268" max="11268" width="8.28515625" style="184" customWidth="1"/>
    <col min="11269" max="11269" width="10.28515625" style="184" customWidth="1"/>
    <col min="11270" max="11270" width="10.7109375" style="184" customWidth="1"/>
    <col min="11271" max="11271" width="8.140625" style="184" customWidth="1"/>
    <col min="11272" max="11272" width="11.42578125" style="184" customWidth="1"/>
    <col min="11273" max="11273" width="8.140625" style="184" customWidth="1"/>
    <col min="11274" max="11274" width="11.85546875" style="184" customWidth="1"/>
    <col min="11275" max="11275" width="8.140625" style="184" customWidth="1"/>
    <col min="11276" max="11276" width="10.85546875" style="184" customWidth="1"/>
    <col min="11277" max="11277" width="8.140625" style="184" customWidth="1"/>
    <col min="11278" max="11520" width="4.85546875" style="184"/>
    <col min="11521" max="11521" width="3.5703125" style="184" customWidth="1"/>
    <col min="11522" max="11522" width="20.28515625" style="184" customWidth="1"/>
    <col min="11523" max="11523" width="11.28515625" style="184" customWidth="1"/>
    <col min="11524" max="11524" width="8.28515625" style="184" customWidth="1"/>
    <col min="11525" max="11525" width="10.28515625" style="184" customWidth="1"/>
    <col min="11526" max="11526" width="10.7109375" style="184" customWidth="1"/>
    <col min="11527" max="11527" width="8.140625" style="184" customWidth="1"/>
    <col min="11528" max="11528" width="11.42578125" style="184" customWidth="1"/>
    <col min="11529" max="11529" width="8.140625" style="184" customWidth="1"/>
    <col min="11530" max="11530" width="11.85546875" style="184" customWidth="1"/>
    <col min="11531" max="11531" width="8.140625" style="184" customWidth="1"/>
    <col min="11532" max="11532" width="10.85546875" style="184" customWidth="1"/>
    <col min="11533" max="11533" width="8.140625" style="184" customWidth="1"/>
    <col min="11534" max="11776" width="4.85546875" style="184"/>
    <col min="11777" max="11777" width="3.5703125" style="184" customWidth="1"/>
    <col min="11778" max="11778" width="20.28515625" style="184" customWidth="1"/>
    <col min="11779" max="11779" width="11.28515625" style="184" customWidth="1"/>
    <col min="11780" max="11780" width="8.28515625" style="184" customWidth="1"/>
    <col min="11781" max="11781" width="10.28515625" style="184" customWidth="1"/>
    <col min="11782" max="11782" width="10.7109375" style="184" customWidth="1"/>
    <col min="11783" max="11783" width="8.140625" style="184" customWidth="1"/>
    <col min="11784" max="11784" width="11.42578125" style="184" customWidth="1"/>
    <col min="11785" max="11785" width="8.140625" style="184" customWidth="1"/>
    <col min="11786" max="11786" width="11.85546875" style="184" customWidth="1"/>
    <col min="11787" max="11787" width="8.140625" style="184" customWidth="1"/>
    <col min="11788" max="11788" width="10.85546875" style="184" customWidth="1"/>
    <col min="11789" max="11789" width="8.140625" style="184" customWidth="1"/>
    <col min="11790" max="12032" width="4.85546875" style="184"/>
    <col min="12033" max="12033" width="3.5703125" style="184" customWidth="1"/>
    <col min="12034" max="12034" width="20.28515625" style="184" customWidth="1"/>
    <col min="12035" max="12035" width="11.28515625" style="184" customWidth="1"/>
    <col min="12036" max="12036" width="8.28515625" style="184" customWidth="1"/>
    <col min="12037" max="12037" width="10.28515625" style="184" customWidth="1"/>
    <col min="12038" max="12038" width="10.7109375" style="184" customWidth="1"/>
    <col min="12039" max="12039" width="8.140625" style="184" customWidth="1"/>
    <col min="12040" max="12040" width="11.42578125" style="184" customWidth="1"/>
    <col min="12041" max="12041" width="8.140625" style="184" customWidth="1"/>
    <col min="12042" max="12042" width="11.85546875" style="184" customWidth="1"/>
    <col min="12043" max="12043" width="8.140625" style="184" customWidth="1"/>
    <col min="12044" max="12044" width="10.85546875" style="184" customWidth="1"/>
    <col min="12045" max="12045" width="8.140625" style="184" customWidth="1"/>
    <col min="12046" max="12288" width="4.85546875" style="184"/>
    <col min="12289" max="12289" width="3.5703125" style="184" customWidth="1"/>
    <col min="12290" max="12290" width="20.28515625" style="184" customWidth="1"/>
    <col min="12291" max="12291" width="11.28515625" style="184" customWidth="1"/>
    <col min="12292" max="12292" width="8.28515625" style="184" customWidth="1"/>
    <col min="12293" max="12293" width="10.28515625" style="184" customWidth="1"/>
    <col min="12294" max="12294" width="10.7109375" style="184" customWidth="1"/>
    <col min="12295" max="12295" width="8.140625" style="184" customWidth="1"/>
    <col min="12296" max="12296" width="11.42578125" style="184" customWidth="1"/>
    <col min="12297" max="12297" width="8.140625" style="184" customWidth="1"/>
    <col min="12298" max="12298" width="11.85546875" style="184" customWidth="1"/>
    <col min="12299" max="12299" width="8.140625" style="184" customWidth="1"/>
    <col min="12300" max="12300" width="10.85546875" style="184" customWidth="1"/>
    <col min="12301" max="12301" width="8.140625" style="184" customWidth="1"/>
    <col min="12302" max="12544" width="4.85546875" style="184"/>
    <col min="12545" max="12545" width="3.5703125" style="184" customWidth="1"/>
    <col min="12546" max="12546" width="20.28515625" style="184" customWidth="1"/>
    <col min="12547" max="12547" width="11.28515625" style="184" customWidth="1"/>
    <col min="12548" max="12548" width="8.28515625" style="184" customWidth="1"/>
    <col min="12549" max="12549" width="10.28515625" style="184" customWidth="1"/>
    <col min="12550" max="12550" width="10.7109375" style="184" customWidth="1"/>
    <col min="12551" max="12551" width="8.140625" style="184" customWidth="1"/>
    <col min="12552" max="12552" width="11.42578125" style="184" customWidth="1"/>
    <col min="12553" max="12553" width="8.140625" style="184" customWidth="1"/>
    <col min="12554" max="12554" width="11.85546875" style="184" customWidth="1"/>
    <col min="12555" max="12555" width="8.140625" style="184" customWidth="1"/>
    <col min="12556" max="12556" width="10.85546875" style="184" customWidth="1"/>
    <col min="12557" max="12557" width="8.140625" style="184" customWidth="1"/>
    <col min="12558" max="12800" width="4.85546875" style="184"/>
    <col min="12801" max="12801" width="3.5703125" style="184" customWidth="1"/>
    <col min="12802" max="12802" width="20.28515625" style="184" customWidth="1"/>
    <col min="12803" max="12803" width="11.28515625" style="184" customWidth="1"/>
    <col min="12804" max="12804" width="8.28515625" style="184" customWidth="1"/>
    <col min="12805" max="12805" width="10.28515625" style="184" customWidth="1"/>
    <col min="12806" max="12806" width="10.7109375" style="184" customWidth="1"/>
    <col min="12807" max="12807" width="8.140625" style="184" customWidth="1"/>
    <col min="12808" max="12808" width="11.42578125" style="184" customWidth="1"/>
    <col min="12809" max="12809" width="8.140625" style="184" customWidth="1"/>
    <col min="12810" max="12810" width="11.85546875" style="184" customWidth="1"/>
    <col min="12811" max="12811" width="8.140625" style="184" customWidth="1"/>
    <col min="12812" max="12812" width="10.85546875" style="184" customWidth="1"/>
    <col min="12813" max="12813" width="8.140625" style="184" customWidth="1"/>
    <col min="12814" max="13056" width="4.85546875" style="184"/>
    <col min="13057" max="13057" width="3.5703125" style="184" customWidth="1"/>
    <col min="13058" max="13058" width="20.28515625" style="184" customWidth="1"/>
    <col min="13059" max="13059" width="11.28515625" style="184" customWidth="1"/>
    <col min="13060" max="13060" width="8.28515625" style="184" customWidth="1"/>
    <col min="13061" max="13061" width="10.28515625" style="184" customWidth="1"/>
    <col min="13062" max="13062" width="10.7109375" style="184" customWidth="1"/>
    <col min="13063" max="13063" width="8.140625" style="184" customWidth="1"/>
    <col min="13064" max="13064" width="11.42578125" style="184" customWidth="1"/>
    <col min="13065" max="13065" width="8.140625" style="184" customWidth="1"/>
    <col min="13066" max="13066" width="11.85546875" style="184" customWidth="1"/>
    <col min="13067" max="13067" width="8.140625" style="184" customWidth="1"/>
    <col min="13068" max="13068" width="10.85546875" style="184" customWidth="1"/>
    <col min="13069" max="13069" width="8.140625" style="184" customWidth="1"/>
    <col min="13070" max="13312" width="4.85546875" style="184"/>
    <col min="13313" max="13313" width="3.5703125" style="184" customWidth="1"/>
    <col min="13314" max="13314" width="20.28515625" style="184" customWidth="1"/>
    <col min="13315" max="13315" width="11.28515625" style="184" customWidth="1"/>
    <col min="13316" max="13316" width="8.28515625" style="184" customWidth="1"/>
    <col min="13317" max="13317" width="10.28515625" style="184" customWidth="1"/>
    <col min="13318" max="13318" width="10.7109375" style="184" customWidth="1"/>
    <col min="13319" max="13319" width="8.140625" style="184" customWidth="1"/>
    <col min="13320" max="13320" width="11.42578125" style="184" customWidth="1"/>
    <col min="13321" max="13321" width="8.140625" style="184" customWidth="1"/>
    <col min="13322" max="13322" width="11.85546875" style="184" customWidth="1"/>
    <col min="13323" max="13323" width="8.140625" style="184" customWidth="1"/>
    <col min="13324" max="13324" width="10.85546875" style="184" customWidth="1"/>
    <col min="13325" max="13325" width="8.140625" style="184" customWidth="1"/>
    <col min="13326" max="13568" width="4.85546875" style="184"/>
    <col min="13569" max="13569" width="3.5703125" style="184" customWidth="1"/>
    <col min="13570" max="13570" width="20.28515625" style="184" customWidth="1"/>
    <col min="13571" max="13571" width="11.28515625" style="184" customWidth="1"/>
    <col min="13572" max="13572" width="8.28515625" style="184" customWidth="1"/>
    <col min="13573" max="13573" width="10.28515625" style="184" customWidth="1"/>
    <col min="13574" max="13574" width="10.7109375" style="184" customWidth="1"/>
    <col min="13575" max="13575" width="8.140625" style="184" customWidth="1"/>
    <col min="13576" max="13576" width="11.42578125" style="184" customWidth="1"/>
    <col min="13577" max="13577" width="8.140625" style="184" customWidth="1"/>
    <col min="13578" max="13578" width="11.85546875" style="184" customWidth="1"/>
    <col min="13579" max="13579" width="8.140625" style="184" customWidth="1"/>
    <col min="13580" max="13580" width="10.85546875" style="184" customWidth="1"/>
    <col min="13581" max="13581" width="8.140625" style="184" customWidth="1"/>
    <col min="13582" max="13824" width="4.85546875" style="184"/>
    <col min="13825" max="13825" width="3.5703125" style="184" customWidth="1"/>
    <col min="13826" max="13826" width="20.28515625" style="184" customWidth="1"/>
    <col min="13827" max="13827" width="11.28515625" style="184" customWidth="1"/>
    <col min="13828" max="13828" width="8.28515625" style="184" customWidth="1"/>
    <col min="13829" max="13829" width="10.28515625" style="184" customWidth="1"/>
    <col min="13830" max="13830" width="10.7109375" style="184" customWidth="1"/>
    <col min="13831" max="13831" width="8.140625" style="184" customWidth="1"/>
    <col min="13832" max="13832" width="11.42578125" style="184" customWidth="1"/>
    <col min="13833" max="13833" width="8.140625" style="184" customWidth="1"/>
    <col min="13834" max="13834" width="11.85546875" style="184" customWidth="1"/>
    <col min="13835" max="13835" width="8.140625" style="184" customWidth="1"/>
    <col min="13836" max="13836" width="10.85546875" style="184" customWidth="1"/>
    <col min="13837" max="13837" width="8.140625" style="184" customWidth="1"/>
    <col min="13838" max="14080" width="4.85546875" style="184"/>
    <col min="14081" max="14081" width="3.5703125" style="184" customWidth="1"/>
    <col min="14082" max="14082" width="20.28515625" style="184" customWidth="1"/>
    <col min="14083" max="14083" width="11.28515625" style="184" customWidth="1"/>
    <col min="14084" max="14084" width="8.28515625" style="184" customWidth="1"/>
    <col min="14085" max="14085" width="10.28515625" style="184" customWidth="1"/>
    <col min="14086" max="14086" width="10.7109375" style="184" customWidth="1"/>
    <col min="14087" max="14087" width="8.140625" style="184" customWidth="1"/>
    <col min="14088" max="14088" width="11.42578125" style="184" customWidth="1"/>
    <col min="14089" max="14089" width="8.140625" style="184" customWidth="1"/>
    <col min="14090" max="14090" width="11.85546875" style="184" customWidth="1"/>
    <col min="14091" max="14091" width="8.140625" style="184" customWidth="1"/>
    <col min="14092" max="14092" width="10.85546875" style="184" customWidth="1"/>
    <col min="14093" max="14093" width="8.140625" style="184" customWidth="1"/>
    <col min="14094" max="14336" width="4.85546875" style="184"/>
    <col min="14337" max="14337" width="3.5703125" style="184" customWidth="1"/>
    <col min="14338" max="14338" width="20.28515625" style="184" customWidth="1"/>
    <col min="14339" max="14339" width="11.28515625" style="184" customWidth="1"/>
    <col min="14340" max="14340" width="8.28515625" style="184" customWidth="1"/>
    <col min="14341" max="14341" width="10.28515625" style="184" customWidth="1"/>
    <col min="14342" max="14342" width="10.7109375" style="184" customWidth="1"/>
    <col min="14343" max="14343" width="8.140625" style="184" customWidth="1"/>
    <col min="14344" max="14344" width="11.42578125" style="184" customWidth="1"/>
    <col min="14345" max="14345" width="8.140625" style="184" customWidth="1"/>
    <col min="14346" max="14346" width="11.85546875" style="184" customWidth="1"/>
    <col min="14347" max="14347" width="8.140625" style="184" customWidth="1"/>
    <col min="14348" max="14348" width="10.85546875" style="184" customWidth="1"/>
    <col min="14349" max="14349" width="8.140625" style="184" customWidth="1"/>
    <col min="14350" max="14592" width="4.85546875" style="184"/>
    <col min="14593" max="14593" width="3.5703125" style="184" customWidth="1"/>
    <col min="14594" max="14594" width="20.28515625" style="184" customWidth="1"/>
    <col min="14595" max="14595" width="11.28515625" style="184" customWidth="1"/>
    <col min="14596" max="14596" width="8.28515625" style="184" customWidth="1"/>
    <col min="14597" max="14597" width="10.28515625" style="184" customWidth="1"/>
    <col min="14598" max="14598" width="10.7109375" style="184" customWidth="1"/>
    <col min="14599" max="14599" width="8.140625" style="184" customWidth="1"/>
    <col min="14600" max="14600" width="11.42578125" style="184" customWidth="1"/>
    <col min="14601" max="14601" width="8.140625" style="184" customWidth="1"/>
    <col min="14602" max="14602" width="11.85546875" style="184" customWidth="1"/>
    <col min="14603" max="14603" width="8.140625" style="184" customWidth="1"/>
    <col min="14604" max="14604" width="10.85546875" style="184" customWidth="1"/>
    <col min="14605" max="14605" width="8.140625" style="184" customWidth="1"/>
    <col min="14606" max="14848" width="4.85546875" style="184"/>
    <col min="14849" max="14849" width="3.5703125" style="184" customWidth="1"/>
    <col min="14850" max="14850" width="20.28515625" style="184" customWidth="1"/>
    <col min="14851" max="14851" width="11.28515625" style="184" customWidth="1"/>
    <col min="14852" max="14852" width="8.28515625" style="184" customWidth="1"/>
    <col min="14853" max="14853" width="10.28515625" style="184" customWidth="1"/>
    <col min="14854" max="14854" width="10.7109375" style="184" customWidth="1"/>
    <col min="14855" max="14855" width="8.140625" style="184" customWidth="1"/>
    <col min="14856" max="14856" width="11.42578125" style="184" customWidth="1"/>
    <col min="14857" max="14857" width="8.140625" style="184" customWidth="1"/>
    <col min="14858" max="14858" width="11.85546875" style="184" customWidth="1"/>
    <col min="14859" max="14859" width="8.140625" style="184" customWidth="1"/>
    <col min="14860" max="14860" width="10.85546875" style="184" customWidth="1"/>
    <col min="14861" max="14861" width="8.140625" style="184" customWidth="1"/>
    <col min="14862" max="15104" width="4.85546875" style="184"/>
    <col min="15105" max="15105" width="3.5703125" style="184" customWidth="1"/>
    <col min="15106" max="15106" width="20.28515625" style="184" customWidth="1"/>
    <col min="15107" max="15107" width="11.28515625" style="184" customWidth="1"/>
    <col min="15108" max="15108" width="8.28515625" style="184" customWidth="1"/>
    <col min="15109" max="15109" width="10.28515625" style="184" customWidth="1"/>
    <col min="15110" max="15110" width="10.7109375" style="184" customWidth="1"/>
    <col min="15111" max="15111" width="8.140625" style="184" customWidth="1"/>
    <col min="15112" max="15112" width="11.42578125" style="184" customWidth="1"/>
    <col min="15113" max="15113" width="8.140625" style="184" customWidth="1"/>
    <col min="15114" max="15114" width="11.85546875" style="184" customWidth="1"/>
    <col min="15115" max="15115" width="8.140625" style="184" customWidth="1"/>
    <col min="15116" max="15116" width="10.85546875" style="184" customWidth="1"/>
    <col min="15117" max="15117" width="8.140625" style="184" customWidth="1"/>
    <col min="15118" max="15360" width="4.85546875" style="184"/>
    <col min="15361" max="15361" width="3.5703125" style="184" customWidth="1"/>
    <col min="15362" max="15362" width="20.28515625" style="184" customWidth="1"/>
    <col min="15363" max="15363" width="11.28515625" style="184" customWidth="1"/>
    <col min="15364" max="15364" width="8.28515625" style="184" customWidth="1"/>
    <col min="15365" max="15365" width="10.28515625" style="184" customWidth="1"/>
    <col min="15366" max="15366" width="10.7109375" style="184" customWidth="1"/>
    <col min="15367" max="15367" width="8.140625" style="184" customWidth="1"/>
    <col min="15368" max="15368" width="11.42578125" style="184" customWidth="1"/>
    <col min="15369" max="15369" width="8.140625" style="184" customWidth="1"/>
    <col min="15370" max="15370" width="11.85546875" style="184" customWidth="1"/>
    <col min="15371" max="15371" width="8.140625" style="184" customWidth="1"/>
    <col min="15372" max="15372" width="10.85546875" style="184" customWidth="1"/>
    <col min="15373" max="15373" width="8.140625" style="184" customWidth="1"/>
    <col min="15374" max="15616" width="4.85546875" style="184"/>
    <col min="15617" max="15617" width="3.5703125" style="184" customWidth="1"/>
    <col min="15618" max="15618" width="20.28515625" style="184" customWidth="1"/>
    <col min="15619" max="15619" width="11.28515625" style="184" customWidth="1"/>
    <col min="15620" max="15620" width="8.28515625" style="184" customWidth="1"/>
    <col min="15621" max="15621" width="10.28515625" style="184" customWidth="1"/>
    <col min="15622" max="15622" width="10.7109375" style="184" customWidth="1"/>
    <col min="15623" max="15623" width="8.140625" style="184" customWidth="1"/>
    <col min="15624" max="15624" width="11.42578125" style="184" customWidth="1"/>
    <col min="15625" max="15625" width="8.140625" style="184" customWidth="1"/>
    <col min="15626" max="15626" width="11.85546875" style="184" customWidth="1"/>
    <col min="15627" max="15627" width="8.140625" style="184" customWidth="1"/>
    <col min="15628" max="15628" width="10.85546875" style="184" customWidth="1"/>
    <col min="15629" max="15629" width="8.140625" style="184" customWidth="1"/>
    <col min="15630" max="15872" width="4.85546875" style="184"/>
    <col min="15873" max="15873" width="3.5703125" style="184" customWidth="1"/>
    <col min="15874" max="15874" width="20.28515625" style="184" customWidth="1"/>
    <col min="15875" max="15875" width="11.28515625" style="184" customWidth="1"/>
    <col min="15876" max="15876" width="8.28515625" style="184" customWidth="1"/>
    <col min="15877" max="15877" width="10.28515625" style="184" customWidth="1"/>
    <col min="15878" max="15878" width="10.7109375" style="184" customWidth="1"/>
    <col min="15879" max="15879" width="8.140625" style="184" customWidth="1"/>
    <col min="15880" max="15880" width="11.42578125" style="184" customWidth="1"/>
    <col min="15881" max="15881" width="8.140625" style="184" customWidth="1"/>
    <col min="15882" max="15882" width="11.85546875" style="184" customWidth="1"/>
    <col min="15883" max="15883" width="8.140625" style="184" customWidth="1"/>
    <col min="15884" max="15884" width="10.85546875" style="184" customWidth="1"/>
    <col min="15885" max="15885" width="8.140625" style="184" customWidth="1"/>
    <col min="15886" max="16128" width="4.85546875" style="184"/>
    <col min="16129" max="16129" width="3.5703125" style="184" customWidth="1"/>
    <col min="16130" max="16130" width="20.28515625" style="184" customWidth="1"/>
    <col min="16131" max="16131" width="11.28515625" style="184" customWidth="1"/>
    <col min="16132" max="16132" width="8.28515625" style="184" customWidth="1"/>
    <col min="16133" max="16133" width="10.28515625" style="184" customWidth="1"/>
    <col min="16134" max="16134" width="10.7109375" style="184" customWidth="1"/>
    <col min="16135" max="16135" width="8.140625" style="184" customWidth="1"/>
    <col min="16136" max="16136" width="11.42578125" style="184" customWidth="1"/>
    <col min="16137" max="16137" width="8.140625" style="184" customWidth="1"/>
    <col min="16138" max="16138" width="11.85546875" style="184" customWidth="1"/>
    <col min="16139" max="16139" width="8.140625" style="184" customWidth="1"/>
    <col min="16140" max="16140" width="10.85546875" style="184" customWidth="1"/>
    <col min="16141" max="16141" width="8.140625" style="184" customWidth="1"/>
    <col min="16142" max="16384" width="4.85546875" style="184"/>
  </cols>
  <sheetData>
    <row r="1" spans="1:13" ht="20.25" customHeight="1">
      <c r="A1" s="357" t="s">
        <v>204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21.75" customHeight="1" thickBot="1">
      <c r="A2" s="358" t="s">
        <v>248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</row>
    <row r="3" spans="1:13" s="185" customFormat="1" ht="18" customHeight="1" thickTop="1">
      <c r="A3" s="374" t="s">
        <v>45</v>
      </c>
      <c r="B3" s="375" t="s">
        <v>3</v>
      </c>
      <c r="C3" s="377" t="s">
        <v>187</v>
      </c>
      <c r="D3" s="365" t="s">
        <v>199</v>
      </c>
      <c r="E3" s="365"/>
      <c r="F3" s="365"/>
      <c r="G3" s="365"/>
      <c r="H3" s="365"/>
      <c r="I3" s="365"/>
      <c r="J3" s="365"/>
      <c r="K3" s="365"/>
      <c r="L3" s="365"/>
      <c r="M3" s="366"/>
    </row>
    <row r="4" spans="1:13" s="185" customFormat="1" ht="66" customHeight="1">
      <c r="A4" s="361"/>
      <c r="B4" s="376"/>
      <c r="C4" s="376"/>
      <c r="D4" s="186" t="s">
        <v>60</v>
      </c>
      <c r="E4" s="140" t="s">
        <v>190</v>
      </c>
      <c r="F4" s="140" t="s">
        <v>200</v>
      </c>
      <c r="G4" s="140" t="s">
        <v>190</v>
      </c>
      <c r="H4" s="140" t="s">
        <v>201</v>
      </c>
      <c r="I4" s="140" t="s">
        <v>190</v>
      </c>
      <c r="J4" s="140" t="s">
        <v>202</v>
      </c>
      <c r="K4" s="140" t="s">
        <v>190</v>
      </c>
      <c r="L4" s="140" t="s">
        <v>203</v>
      </c>
      <c r="M4" s="141" t="s">
        <v>190</v>
      </c>
    </row>
    <row r="5" spans="1:13" s="185" customFormat="1" ht="15" customHeight="1">
      <c r="A5" s="369" t="s">
        <v>110</v>
      </c>
      <c r="B5" s="370"/>
      <c r="C5" s="52">
        <f t="shared" ref="C5" si="0">D5+F5+H5+J5+L5</f>
        <v>1151647</v>
      </c>
      <c r="D5" s="52">
        <v>156598</v>
      </c>
      <c r="E5" s="277">
        <f>D5/$C$5</f>
        <v>0.13597743058419812</v>
      </c>
      <c r="F5" s="278">
        <v>252614</v>
      </c>
      <c r="G5" s="277">
        <f>F5/$C$5</f>
        <v>0.21935020019155174</v>
      </c>
      <c r="H5" s="278">
        <v>126934</v>
      </c>
      <c r="I5" s="277">
        <f>H5/$C$5</f>
        <v>0.11021953775766359</v>
      </c>
      <c r="J5" s="278">
        <v>296582</v>
      </c>
      <c r="K5" s="277">
        <f>J5/$C$5</f>
        <v>0.2575285656108165</v>
      </c>
      <c r="L5" s="278">
        <v>318919</v>
      </c>
      <c r="M5" s="276">
        <f>L5/$C$5</f>
        <v>0.27692426585577001</v>
      </c>
    </row>
    <row r="6" spans="1:13" s="187" customFormat="1" ht="32.25" customHeight="1">
      <c r="A6" s="371" t="s">
        <v>4</v>
      </c>
      <c r="B6" s="372"/>
      <c r="C6" s="142">
        <f>C7+C13+C20+C29+C31+C38+C46+C51</f>
        <v>168342</v>
      </c>
      <c r="D6" s="142">
        <f>D7+D13+D20+D29+D31+D38+D46+D51</f>
        <v>26767</v>
      </c>
      <c r="E6" s="143">
        <f t="shared" ref="E6:E27" si="1">D6/C6</f>
        <v>0.15900369485927457</v>
      </c>
      <c r="F6" s="142">
        <f>F7+F13+F20+F29+F31+F38+F46+F51</f>
        <v>36949</v>
      </c>
      <c r="G6" s="143">
        <f t="shared" ref="G6:G27" si="2">F6/C6</f>
        <v>0.21948770954366706</v>
      </c>
      <c r="H6" s="142">
        <f>H7+H13+H20+H29+H31+H38+H46+H51</f>
        <v>19879</v>
      </c>
      <c r="I6" s="143">
        <f t="shared" ref="I6:I27" si="3">H6/C6</f>
        <v>0.11808698958073446</v>
      </c>
      <c r="J6" s="142">
        <f>J7+J13+J20+J29+J31+J38+J46+J51</f>
        <v>38906</v>
      </c>
      <c r="K6" s="143">
        <f t="shared" ref="K6:K27" si="4">J6/C6</f>
        <v>0.23111285359565645</v>
      </c>
      <c r="L6" s="142">
        <f>L7+L13+L20+L29+L31+L38+L46+L51</f>
        <v>45841</v>
      </c>
      <c r="M6" s="144">
        <f t="shared" ref="M6:M27" si="5">L6/C6</f>
        <v>0.27230875242066743</v>
      </c>
    </row>
    <row r="7" spans="1:13" s="188" customFormat="1" ht="27" customHeight="1">
      <c r="A7" s="367" t="s">
        <v>194</v>
      </c>
      <c r="B7" s="373"/>
      <c r="C7" s="146">
        <f>SUM(C8:C12)</f>
        <v>16125</v>
      </c>
      <c r="D7" s="146">
        <f>SUM(D8:D12)</f>
        <v>1610</v>
      </c>
      <c r="E7" s="147">
        <f t="shared" si="1"/>
        <v>9.9844961240310073E-2</v>
      </c>
      <c r="F7" s="146">
        <f>SUM(F8:F12)</f>
        <v>3128</v>
      </c>
      <c r="G7" s="147">
        <f t="shared" si="2"/>
        <v>0.19398449612403101</v>
      </c>
      <c r="H7" s="146">
        <f>SUM(H8:H12)</f>
        <v>2316</v>
      </c>
      <c r="I7" s="147">
        <f t="shared" si="3"/>
        <v>0.14362790697674419</v>
      </c>
      <c r="J7" s="146">
        <f>SUM(J8:J12)</f>
        <v>4336</v>
      </c>
      <c r="K7" s="147">
        <f t="shared" si="4"/>
        <v>0.26889922480620154</v>
      </c>
      <c r="L7" s="146">
        <f>SUM(L8:L12)</f>
        <v>4735</v>
      </c>
      <c r="M7" s="148">
        <f t="shared" si="5"/>
        <v>0.29364341085271317</v>
      </c>
    </row>
    <row r="8" spans="1:13" ht="15" customHeight="1">
      <c r="A8" s="150">
        <v>1</v>
      </c>
      <c r="B8" s="151" t="s">
        <v>5</v>
      </c>
      <c r="C8" s="159">
        <f>D8+F8+H8+J8+L8</f>
        <v>3733</v>
      </c>
      <c r="D8" s="189">
        <f>[2]Z15_bezrobotni_wg_wykształcenia!D8</f>
        <v>450</v>
      </c>
      <c r="E8" s="154">
        <f t="shared" si="1"/>
        <v>0.12054647736405036</v>
      </c>
      <c r="F8" s="189">
        <f>[2]Z15_bezrobotni_wg_wykształcenia!F8</f>
        <v>743</v>
      </c>
      <c r="G8" s="154">
        <f t="shared" si="2"/>
        <v>0.19903562818108761</v>
      </c>
      <c r="H8" s="189">
        <f>[2]Z15_bezrobotni_wg_wykształcenia!H8</f>
        <v>475</v>
      </c>
      <c r="I8" s="154">
        <f t="shared" si="3"/>
        <v>0.12724350388427538</v>
      </c>
      <c r="J8" s="189">
        <f>[2]Z15_bezrobotni_wg_wykształcenia!J8</f>
        <v>1057</v>
      </c>
      <c r="K8" s="154">
        <f t="shared" si="4"/>
        <v>0.28315028127511382</v>
      </c>
      <c r="L8" s="189">
        <f>[2]Z15_bezrobotni_wg_wykształcenia!L8</f>
        <v>1008</v>
      </c>
      <c r="M8" s="155">
        <f t="shared" si="5"/>
        <v>0.27002410929547283</v>
      </c>
    </row>
    <row r="9" spans="1:13" ht="15" customHeight="1">
      <c r="A9" s="150">
        <v>2</v>
      </c>
      <c r="B9" s="151" t="s">
        <v>6</v>
      </c>
      <c r="C9" s="159">
        <f>D9+F9+H9+J9+L9</f>
        <v>2444</v>
      </c>
      <c r="D9" s="189">
        <f>[2]Z15_bezrobotni_wg_wykształcenia!D9</f>
        <v>229</v>
      </c>
      <c r="E9" s="154">
        <f t="shared" si="1"/>
        <v>9.3698854337152207E-2</v>
      </c>
      <c r="F9" s="189">
        <f>[2]Z15_bezrobotni_wg_wykształcenia!F9</f>
        <v>561</v>
      </c>
      <c r="G9" s="154">
        <f t="shared" si="2"/>
        <v>0.22954173486088381</v>
      </c>
      <c r="H9" s="189">
        <f>[2]Z15_bezrobotni_wg_wykształcenia!H9</f>
        <v>352</v>
      </c>
      <c r="I9" s="154">
        <f t="shared" si="3"/>
        <v>0.14402618657937807</v>
      </c>
      <c r="J9" s="189">
        <f>[2]Z15_bezrobotni_wg_wykształcenia!J9</f>
        <v>641</v>
      </c>
      <c r="K9" s="154">
        <f t="shared" si="4"/>
        <v>0.26227495908346971</v>
      </c>
      <c r="L9" s="189">
        <f>[2]Z15_bezrobotni_wg_wykształcenia!L9</f>
        <v>661</v>
      </c>
      <c r="M9" s="155">
        <f t="shared" si="5"/>
        <v>0.27045826513911619</v>
      </c>
    </row>
    <row r="10" spans="1:13" ht="15" customHeight="1">
      <c r="A10" s="150">
        <v>3</v>
      </c>
      <c r="B10" s="151" t="s">
        <v>7</v>
      </c>
      <c r="C10" s="159">
        <f>D10+F10+H10+J10+L10</f>
        <v>3768</v>
      </c>
      <c r="D10" s="189">
        <f>[2]Z15_bezrobotni_wg_wykształcenia!D10</f>
        <v>306</v>
      </c>
      <c r="E10" s="154">
        <f t="shared" si="1"/>
        <v>8.1210191082802544E-2</v>
      </c>
      <c r="F10" s="189">
        <f>[2]Z15_bezrobotni_wg_wykształcenia!F10</f>
        <v>545</v>
      </c>
      <c r="G10" s="154">
        <f t="shared" si="2"/>
        <v>0.14463906581740976</v>
      </c>
      <c r="H10" s="189">
        <f>[2]Z15_bezrobotni_wg_wykształcenia!H10</f>
        <v>606</v>
      </c>
      <c r="I10" s="154">
        <f t="shared" si="3"/>
        <v>0.160828025477707</v>
      </c>
      <c r="J10" s="189">
        <f>[2]Z15_bezrobotni_wg_wykształcenia!J10</f>
        <v>974</v>
      </c>
      <c r="K10" s="154">
        <f t="shared" si="4"/>
        <v>0.25849256900212314</v>
      </c>
      <c r="L10" s="189">
        <f>[2]Z15_bezrobotni_wg_wykształcenia!L10</f>
        <v>1337</v>
      </c>
      <c r="M10" s="155">
        <f t="shared" si="5"/>
        <v>0.35483014861995754</v>
      </c>
    </row>
    <row r="11" spans="1:13" ht="15" customHeight="1">
      <c r="A11" s="150">
        <v>4</v>
      </c>
      <c r="B11" s="151" t="s">
        <v>33</v>
      </c>
      <c r="C11" s="159">
        <f>D11+F11+H11+J11+L11</f>
        <v>3663</v>
      </c>
      <c r="D11" s="189">
        <f>[2]Z15_bezrobotni_wg_wykształcenia!D11</f>
        <v>370</v>
      </c>
      <c r="E11" s="154">
        <f t="shared" si="1"/>
        <v>0.10101010101010101</v>
      </c>
      <c r="F11" s="189">
        <f>[2]Z15_bezrobotni_wg_wykształcenia!F11</f>
        <v>712</v>
      </c>
      <c r="G11" s="154">
        <f t="shared" si="2"/>
        <v>0.19437619437619438</v>
      </c>
      <c r="H11" s="189">
        <f>[2]Z15_bezrobotni_wg_wykształcenia!H11</f>
        <v>582</v>
      </c>
      <c r="I11" s="154">
        <f t="shared" si="3"/>
        <v>0.1588861588861589</v>
      </c>
      <c r="J11" s="189">
        <f>[2]Z15_bezrobotni_wg_wykształcenia!J11</f>
        <v>941</v>
      </c>
      <c r="K11" s="154">
        <f t="shared" si="4"/>
        <v>0.25689325689325687</v>
      </c>
      <c r="L11" s="189">
        <f>[2]Z15_bezrobotni_wg_wykształcenia!L11</f>
        <v>1058</v>
      </c>
      <c r="M11" s="155">
        <f t="shared" si="5"/>
        <v>0.28883428883428885</v>
      </c>
    </row>
    <row r="12" spans="1:13" ht="15" customHeight="1">
      <c r="A12" s="150">
        <v>5</v>
      </c>
      <c r="B12" s="151" t="s">
        <v>195</v>
      </c>
      <c r="C12" s="159">
        <f>D12+F12+H12+J12+L12</f>
        <v>2517</v>
      </c>
      <c r="D12" s="189">
        <f>[2]Z15_bezrobotni_wg_wykształcenia!D12</f>
        <v>255</v>
      </c>
      <c r="E12" s="154">
        <f t="shared" si="1"/>
        <v>0.10131108462455304</v>
      </c>
      <c r="F12" s="189">
        <f>[2]Z15_bezrobotni_wg_wykształcenia!F12</f>
        <v>567</v>
      </c>
      <c r="G12" s="154">
        <f t="shared" si="2"/>
        <v>0.22526817640047675</v>
      </c>
      <c r="H12" s="189">
        <f>[2]Z15_bezrobotni_wg_wykształcenia!H12</f>
        <v>301</v>
      </c>
      <c r="I12" s="154">
        <f t="shared" si="3"/>
        <v>0.11958680969408025</v>
      </c>
      <c r="J12" s="189">
        <f>[2]Z15_bezrobotni_wg_wykształcenia!J12</f>
        <v>723</v>
      </c>
      <c r="K12" s="154">
        <f t="shared" si="4"/>
        <v>0.28724672228843862</v>
      </c>
      <c r="L12" s="189">
        <f>[2]Z15_bezrobotni_wg_wykształcenia!L12</f>
        <v>671</v>
      </c>
      <c r="M12" s="155">
        <f t="shared" si="5"/>
        <v>0.26658720699245131</v>
      </c>
    </row>
    <row r="13" spans="1:13" s="188" customFormat="1" ht="24.75" customHeight="1">
      <c r="A13" s="367" t="s">
        <v>161</v>
      </c>
      <c r="B13" s="368"/>
      <c r="C13" s="146">
        <f>SUM(C14:C19)</f>
        <v>17394</v>
      </c>
      <c r="D13" s="146">
        <f>SUM(D14:D19)</f>
        <v>2046</v>
      </c>
      <c r="E13" s="147">
        <f t="shared" si="1"/>
        <v>0.1176267678509831</v>
      </c>
      <c r="F13" s="146">
        <f>SUM(F14:F19)</f>
        <v>4113</v>
      </c>
      <c r="G13" s="147">
        <f t="shared" si="2"/>
        <v>0.23646084856847188</v>
      </c>
      <c r="H13" s="146">
        <f>SUM(H14:H19)</f>
        <v>2421</v>
      </c>
      <c r="I13" s="147">
        <f t="shared" si="3"/>
        <v>0.13918592618144188</v>
      </c>
      <c r="J13" s="146">
        <f>SUM(J14:J19)</f>
        <v>4297</v>
      </c>
      <c r="K13" s="147">
        <f t="shared" si="4"/>
        <v>0.24703920892261699</v>
      </c>
      <c r="L13" s="146">
        <f>SUM(L14:L19)</f>
        <v>4517</v>
      </c>
      <c r="M13" s="148">
        <f t="shared" si="5"/>
        <v>0.25968724847648617</v>
      </c>
    </row>
    <row r="14" spans="1:13" ht="15" customHeight="1">
      <c r="A14" s="150">
        <v>1</v>
      </c>
      <c r="B14" s="151" t="s">
        <v>8</v>
      </c>
      <c r="C14" s="159">
        <f t="shared" ref="C14:C19" si="6">D14+F14+H14+J14+L14</f>
        <v>3454</v>
      </c>
      <c r="D14" s="189">
        <f>[2]Z15_bezrobotni_wg_wykształcenia!D14</f>
        <v>249</v>
      </c>
      <c r="E14" s="154">
        <f t="shared" si="1"/>
        <v>7.2090330052113488E-2</v>
      </c>
      <c r="F14" s="189">
        <f>[2]Z15_bezrobotni_wg_wykształcenia!F14</f>
        <v>688</v>
      </c>
      <c r="G14" s="154">
        <f t="shared" si="2"/>
        <v>0.19918934568616098</v>
      </c>
      <c r="H14" s="189">
        <f>[2]Z15_bezrobotni_wg_wykształcenia!H14</f>
        <v>605</v>
      </c>
      <c r="I14" s="154">
        <f t="shared" si="3"/>
        <v>0.1751592356687898</v>
      </c>
      <c r="J14" s="189">
        <f>[2]Z15_bezrobotni_wg_wykształcenia!J14</f>
        <v>898</v>
      </c>
      <c r="K14" s="154">
        <f t="shared" si="4"/>
        <v>0.259988419224088</v>
      </c>
      <c r="L14" s="189">
        <f>[2]Z15_bezrobotni_wg_wykształcenia!L14</f>
        <v>1014</v>
      </c>
      <c r="M14" s="155">
        <f t="shared" si="5"/>
        <v>0.29357266936884774</v>
      </c>
    </row>
    <row r="15" spans="1:13" ht="15" customHeight="1">
      <c r="A15" s="150">
        <v>2</v>
      </c>
      <c r="B15" s="151" t="s">
        <v>9</v>
      </c>
      <c r="C15" s="159">
        <f t="shared" si="6"/>
        <v>4024</v>
      </c>
      <c r="D15" s="189">
        <f>[2]Z15_bezrobotni_wg_wykształcenia!D15</f>
        <v>486</v>
      </c>
      <c r="E15" s="154">
        <f t="shared" si="1"/>
        <v>0.12077534791252485</v>
      </c>
      <c r="F15" s="189">
        <f>[2]Z15_bezrobotni_wg_wykształcenia!F15</f>
        <v>1094</v>
      </c>
      <c r="G15" s="154">
        <f t="shared" si="2"/>
        <v>0.27186878727634195</v>
      </c>
      <c r="H15" s="189">
        <f>[2]Z15_bezrobotni_wg_wykształcenia!H15</f>
        <v>441</v>
      </c>
      <c r="I15" s="154">
        <f t="shared" si="3"/>
        <v>0.10959244532803181</v>
      </c>
      <c r="J15" s="189">
        <f>[2]Z15_bezrobotni_wg_wykształcenia!J15</f>
        <v>1063</v>
      </c>
      <c r="K15" s="154">
        <f t="shared" si="4"/>
        <v>0.26416500994035785</v>
      </c>
      <c r="L15" s="189">
        <f>[2]Z15_bezrobotni_wg_wykształcenia!L15</f>
        <v>940</v>
      </c>
      <c r="M15" s="155">
        <f t="shared" si="5"/>
        <v>0.23359840954274355</v>
      </c>
    </row>
    <row r="16" spans="1:13" ht="15" customHeight="1">
      <c r="A16" s="150">
        <v>3</v>
      </c>
      <c r="B16" s="151" t="s">
        <v>11</v>
      </c>
      <c r="C16" s="159">
        <f t="shared" si="6"/>
        <v>3141</v>
      </c>
      <c r="D16" s="189">
        <f>[2]Z15_bezrobotni_wg_wykształcenia!D16</f>
        <v>361</v>
      </c>
      <c r="E16" s="154">
        <f t="shared" si="1"/>
        <v>0.11493155046163642</v>
      </c>
      <c r="F16" s="189">
        <f>[2]Z15_bezrobotni_wg_wykształcenia!F16</f>
        <v>718</v>
      </c>
      <c r="G16" s="154">
        <f t="shared" si="2"/>
        <v>0.22858962113976442</v>
      </c>
      <c r="H16" s="189">
        <f>[2]Z15_bezrobotni_wg_wykształcenia!H16</f>
        <v>460</v>
      </c>
      <c r="I16" s="154">
        <f t="shared" si="3"/>
        <v>0.14645017510347022</v>
      </c>
      <c r="J16" s="189">
        <f>[2]Z15_bezrobotni_wg_wykształcenia!J16</f>
        <v>769</v>
      </c>
      <c r="K16" s="154">
        <f t="shared" si="4"/>
        <v>0.24482648837949697</v>
      </c>
      <c r="L16" s="189">
        <f>[2]Z15_bezrobotni_wg_wykształcenia!L16</f>
        <v>833</v>
      </c>
      <c r="M16" s="155">
        <f t="shared" si="5"/>
        <v>0.26520216491563198</v>
      </c>
    </row>
    <row r="17" spans="1:13" ht="15" customHeight="1">
      <c r="A17" s="150">
        <v>4</v>
      </c>
      <c r="B17" s="151" t="s">
        <v>12</v>
      </c>
      <c r="C17" s="159">
        <f t="shared" si="6"/>
        <v>2213</v>
      </c>
      <c r="D17" s="189">
        <f>[2]Z15_bezrobotni_wg_wykształcenia!D17</f>
        <v>241</v>
      </c>
      <c r="E17" s="154">
        <f t="shared" si="1"/>
        <v>0.10890194306371441</v>
      </c>
      <c r="F17" s="189">
        <f>[2]Z15_bezrobotni_wg_wykształcenia!F17</f>
        <v>460</v>
      </c>
      <c r="G17" s="154">
        <f t="shared" si="2"/>
        <v>0.2078626299141437</v>
      </c>
      <c r="H17" s="189">
        <f>[2]Z15_bezrobotni_wg_wykształcenia!H17</f>
        <v>272</v>
      </c>
      <c r="I17" s="154">
        <f t="shared" si="3"/>
        <v>0.12291007681879801</v>
      </c>
      <c r="J17" s="189">
        <f>[2]Z15_bezrobotni_wg_wykształcenia!J17</f>
        <v>505</v>
      </c>
      <c r="K17" s="154">
        <f t="shared" si="4"/>
        <v>0.22819701762313602</v>
      </c>
      <c r="L17" s="189">
        <f>[2]Z15_bezrobotni_wg_wykształcenia!L17</f>
        <v>735</v>
      </c>
      <c r="M17" s="155">
        <f t="shared" si="5"/>
        <v>0.33212833258020785</v>
      </c>
    </row>
    <row r="18" spans="1:13" ht="15" customHeight="1">
      <c r="A18" s="150">
        <v>5</v>
      </c>
      <c r="B18" s="151" t="s">
        <v>38</v>
      </c>
      <c r="C18" s="159">
        <f t="shared" si="6"/>
        <v>1735</v>
      </c>
      <c r="D18" s="189">
        <f>[2]Z15_bezrobotni_wg_wykształcenia!D18</f>
        <v>228</v>
      </c>
      <c r="E18" s="154">
        <f t="shared" si="1"/>
        <v>0.1314121037463977</v>
      </c>
      <c r="F18" s="189">
        <f>[2]Z15_bezrobotni_wg_wykształcenia!F18</f>
        <v>407</v>
      </c>
      <c r="G18" s="154">
        <f t="shared" si="2"/>
        <v>0.23458213256484151</v>
      </c>
      <c r="H18" s="189">
        <f>[2]Z15_bezrobotni_wg_wykształcenia!H18</f>
        <v>263</v>
      </c>
      <c r="I18" s="154">
        <f t="shared" si="3"/>
        <v>0.1515850144092219</v>
      </c>
      <c r="J18" s="189">
        <f>[2]Z15_bezrobotni_wg_wykształcenia!J18</f>
        <v>398</v>
      </c>
      <c r="K18" s="154">
        <f t="shared" si="4"/>
        <v>0.22939481268011527</v>
      </c>
      <c r="L18" s="189">
        <f>[2]Z15_bezrobotni_wg_wykształcenia!L18</f>
        <v>439</v>
      </c>
      <c r="M18" s="155">
        <f t="shared" si="5"/>
        <v>0.25302593659942363</v>
      </c>
    </row>
    <row r="19" spans="1:13" s="190" customFormat="1" ht="15" customHeight="1">
      <c r="A19" s="157">
        <v>6</v>
      </c>
      <c r="B19" s="158" t="s">
        <v>10</v>
      </c>
      <c r="C19" s="159">
        <f t="shared" si="6"/>
        <v>2827</v>
      </c>
      <c r="D19" s="196">
        <f>[2]Z15_bezrobotni_wg_wykształcenia!D19</f>
        <v>481</v>
      </c>
      <c r="E19" s="160">
        <f t="shared" si="1"/>
        <v>0.17014503006720905</v>
      </c>
      <c r="F19" s="196">
        <f>[2]Z15_bezrobotni_wg_wykształcenia!F19</f>
        <v>746</v>
      </c>
      <c r="G19" s="160">
        <f t="shared" si="2"/>
        <v>0.26388397594623275</v>
      </c>
      <c r="H19" s="196">
        <f>[2]Z15_bezrobotni_wg_wykształcenia!H19</f>
        <v>380</v>
      </c>
      <c r="I19" s="160">
        <f t="shared" si="3"/>
        <v>0.13441811107180757</v>
      </c>
      <c r="J19" s="196">
        <f>[2]Z15_bezrobotni_wg_wykształcenia!J19</f>
        <v>664</v>
      </c>
      <c r="K19" s="160">
        <f t="shared" si="4"/>
        <v>0.23487796250442164</v>
      </c>
      <c r="L19" s="196">
        <f>[2]Z15_bezrobotni_wg_wykształcenia!L19</f>
        <v>556</v>
      </c>
      <c r="M19" s="161">
        <f t="shared" si="5"/>
        <v>0.19667492041032897</v>
      </c>
    </row>
    <row r="20" spans="1:13" s="188" customFormat="1" ht="24.75" customHeight="1">
      <c r="A20" s="367" t="s">
        <v>162</v>
      </c>
      <c r="B20" s="368"/>
      <c r="C20" s="146">
        <f>SUM(C21:C28)</f>
        <v>39172</v>
      </c>
      <c r="D20" s="146">
        <f>SUM(D21:D28)</f>
        <v>4962</v>
      </c>
      <c r="E20" s="147">
        <f t="shared" si="1"/>
        <v>0.12667211273358522</v>
      </c>
      <c r="F20" s="146">
        <f>SUM(F21:F28)</f>
        <v>8451</v>
      </c>
      <c r="G20" s="147">
        <f t="shared" si="2"/>
        <v>0.21574083529051363</v>
      </c>
      <c r="H20" s="146">
        <f>SUM(H21:H28)</f>
        <v>3899</v>
      </c>
      <c r="I20" s="147">
        <f t="shared" si="3"/>
        <v>9.9535382416011439E-2</v>
      </c>
      <c r="J20" s="146">
        <f>SUM(J21:J28)</f>
        <v>11148</v>
      </c>
      <c r="K20" s="147">
        <f t="shared" si="4"/>
        <v>0.28459103441233535</v>
      </c>
      <c r="L20" s="146">
        <f>SUM(L21:L28)</f>
        <v>10712</v>
      </c>
      <c r="M20" s="148">
        <f t="shared" si="5"/>
        <v>0.27346063514755437</v>
      </c>
    </row>
    <row r="21" spans="1:13" ht="15" customHeight="1">
      <c r="A21" s="150">
        <v>1</v>
      </c>
      <c r="B21" s="151" t="s">
        <v>17</v>
      </c>
      <c r="C21" s="159">
        <f t="shared" ref="C21:C27" si="7">D21+F21+H21+J21+L21</f>
        <v>1168</v>
      </c>
      <c r="D21" s="189">
        <f>[2]Z15_bezrobotni_wg_wykształcenia!D21</f>
        <v>101</v>
      </c>
      <c r="E21" s="154">
        <f t="shared" si="1"/>
        <v>8.6472602739726026E-2</v>
      </c>
      <c r="F21" s="189">
        <f>[2]Z15_bezrobotni_wg_wykształcenia!F21</f>
        <v>228</v>
      </c>
      <c r="G21" s="154">
        <f t="shared" si="2"/>
        <v>0.1952054794520548</v>
      </c>
      <c r="H21" s="189">
        <f>[2]Z15_bezrobotni_wg_wykształcenia!H21</f>
        <v>99</v>
      </c>
      <c r="I21" s="154">
        <f t="shared" si="3"/>
        <v>8.4760273972602745E-2</v>
      </c>
      <c r="J21" s="189">
        <f>[2]Z15_bezrobotni_wg_wykształcenia!J21</f>
        <v>363</v>
      </c>
      <c r="K21" s="154">
        <f t="shared" si="4"/>
        <v>0.31078767123287671</v>
      </c>
      <c r="L21" s="189">
        <f>[2]Z15_bezrobotni_wg_wykształcenia!L21</f>
        <v>377</v>
      </c>
      <c r="M21" s="155">
        <f t="shared" si="5"/>
        <v>0.32277397260273971</v>
      </c>
    </row>
    <row r="22" spans="1:13" ht="15" customHeight="1">
      <c r="A22" s="150">
        <v>2</v>
      </c>
      <c r="B22" s="151" t="s">
        <v>18</v>
      </c>
      <c r="C22" s="159">
        <f t="shared" si="7"/>
        <v>2821</v>
      </c>
      <c r="D22" s="189">
        <f>[2]Z15_bezrobotni_wg_wykształcenia!D22</f>
        <v>336</v>
      </c>
      <c r="E22" s="154">
        <f t="shared" si="1"/>
        <v>0.11910669975186104</v>
      </c>
      <c r="F22" s="189">
        <f>[2]Z15_bezrobotni_wg_wykształcenia!F22</f>
        <v>565</v>
      </c>
      <c r="G22" s="154">
        <f t="shared" si="2"/>
        <v>0.20028358738036156</v>
      </c>
      <c r="H22" s="189">
        <f>[2]Z15_bezrobotni_wg_wykształcenia!H22</f>
        <v>317</v>
      </c>
      <c r="I22" s="154">
        <f t="shared" si="3"/>
        <v>0.11237149946827366</v>
      </c>
      <c r="J22" s="189">
        <f>[2]Z15_bezrobotni_wg_wykształcenia!J22</f>
        <v>844</v>
      </c>
      <c r="K22" s="154">
        <f t="shared" si="4"/>
        <v>0.2991846862814605</v>
      </c>
      <c r="L22" s="189">
        <f>[2]Z15_bezrobotni_wg_wykształcenia!L22</f>
        <v>759</v>
      </c>
      <c r="M22" s="155">
        <f t="shared" si="5"/>
        <v>0.26905352711804326</v>
      </c>
    </row>
    <row r="23" spans="1:13" ht="15" customHeight="1">
      <c r="A23" s="150">
        <v>3</v>
      </c>
      <c r="B23" s="151" t="s">
        <v>19</v>
      </c>
      <c r="C23" s="159">
        <f t="shared" si="7"/>
        <v>1740</v>
      </c>
      <c r="D23" s="189">
        <f>[2]Z15_bezrobotni_wg_wykształcenia!D23</f>
        <v>192</v>
      </c>
      <c r="E23" s="154">
        <f t="shared" si="1"/>
        <v>0.1103448275862069</v>
      </c>
      <c r="F23" s="189">
        <f>[2]Z15_bezrobotni_wg_wykształcenia!F23</f>
        <v>417</v>
      </c>
      <c r="G23" s="154">
        <f t="shared" si="2"/>
        <v>0.23965517241379311</v>
      </c>
      <c r="H23" s="189">
        <f>[2]Z15_bezrobotni_wg_wykształcenia!H23</f>
        <v>231</v>
      </c>
      <c r="I23" s="154">
        <f t="shared" si="3"/>
        <v>0.13275862068965516</v>
      </c>
      <c r="J23" s="189">
        <f>[2]Z15_bezrobotni_wg_wykształcenia!J23</f>
        <v>523</v>
      </c>
      <c r="K23" s="154">
        <f t="shared" si="4"/>
        <v>0.30057471264367819</v>
      </c>
      <c r="L23" s="189">
        <f>[2]Z15_bezrobotni_wg_wykształcenia!L23</f>
        <v>377</v>
      </c>
      <c r="M23" s="155">
        <f t="shared" si="5"/>
        <v>0.21666666666666667</v>
      </c>
    </row>
    <row r="24" spans="1:13" ht="15" customHeight="1">
      <c r="A24" s="150">
        <v>4</v>
      </c>
      <c r="B24" s="151" t="s">
        <v>80</v>
      </c>
      <c r="C24" s="159">
        <f t="shared" si="7"/>
        <v>3813</v>
      </c>
      <c r="D24" s="189">
        <f>[2]Z15_bezrobotni_wg_wykształcenia!D24</f>
        <v>334</v>
      </c>
      <c r="E24" s="154">
        <f t="shared" si="1"/>
        <v>8.7595069499082093E-2</v>
      </c>
      <c r="F24" s="189">
        <f>[2]Z15_bezrobotni_wg_wykształcenia!F24</f>
        <v>923</v>
      </c>
      <c r="G24" s="154">
        <f t="shared" si="2"/>
        <v>0.24206661421452924</v>
      </c>
      <c r="H24" s="189">
        <f>[2]Z15_bezrobotni_wg_wykształcenia!H24</f>
        <v>411</v>
      </c>
      <c r="I24" s="154">
        <f t="shared" si="3"/>
        <v>0.10778914240755311</v>
      </c>
      <c r="J24" s="189">
        <f>[2]Z15_bezrobotni_wg_wykształcenia!J24</f>
        <v>1200</v>
      </c>
      <c r="K24" s="154">
        <f t="shared" si="4"/>
        <v>0.3147128245476003</v>
      </c>
      <c r="L24" s="189">
        <f>[2]Z15_bezrobotni_wg_wykształcenia!L24</f>
        <v>945</v>
      </c>
      <c r="M24" s="155">
        <f t="shared" si="5"/>
        <v>0.24783634933123525</v>
      </c>
    </row>
    <row r="25" spans="1:13" ht="15" customHeight="1">
      <c r="A25" s="150">
        <v>5</v>
      </c>
      <c r="B25" s="151" t="s">
        <v>20</v>
      </c>
      <c r="C25" s="159">
        <f t="shared" si="7"/>
        <v>10672</v>
      </c>
      <c r="D25" s="189">
        <f>[2]Z15_bezrobotni_wg_wykształcenia!D25</f>
        <v>1145</v>
      </c>
      <c r="E25" s="154">
        <f t="shared" si="1"/>
        <v>0.10729010494752624</v>
      </c>
      <c r="F25" s="189">
        <f>[2]Z15_bezrobotni_wg_wykształcenia!F25</f>
        <v>2294</v>
      </c>
      <c r="G25" s="154">
        <f t="shared" si="2"/>
        <v>0.21495502248875561</v>
      </c>
      <c r="H25" s="189">
        <f>[2]Z15_bezrobotni_wg_wykształcenia!H25</f>
        <v>919</v>
      </c>
      <c r="I25" s="154">
        <f t="shared" si="3"/>
        <v>8.6113193403298358E-2</v>
      </c>
      <c r="J25" s="189">
        <f>[2]Z15_bezrobotni_wg_wykształcenia!J25</f>
        <v>3118</v>
      </c>
      <c r="K25" s="154">
        <f t="shared" si="4"/>
        <v>0.29216641679160421</v>
      </c>
      <c r="L25" s="189">
        <f>[2]Z15_bezrobotni_wg_wykształcenia!L25</f>
        <v>3196</v>
      </c>
      <c r="M25" s="155">
        <f t="shared" si="5"/>
        <v>0.29947526236881561</v>
      </c>
    </row>
    <row r="26" spans="1:13" ht="15" customHeight="1">
      <c r="A26" s="150">
        <v>6</v>
      </c>
      <c r="B26" s="151" t="s">
        <v>21</v>
      </c>
      <c r="C26" s="159">
        <f t="shared" si="7"/>
        <v>3716</v>
      </c>
      <c r="D26" s="189">
        <f>[2]Z15_bezrobotni_wg_wykształcenia!D26</f>
        <v>313</v>
      </c>
      <c r="E26" s="154">
        <f t="shared" si="1"/>
        <v>8.423035522066738E-2</v>
      </c>
      <c r="F26" s="189">
        <f>[2]Z15_bezrobotni_wg_wykształcenia!F26</f>
        <v>802</v>
      </c>
      <c r="G26" s="154">
        <f t="shared" si="2"/>
        <v>0.21582346609257266</v>
      </c>
      <c r="H26" s="189">
        <f>[2]Z15_bezrobotni_wg_wykształcenia!H26</f>
        <v>370</v>
      </c>
      <c r="I26" s="154">
        <f t="shared" si="3"/>
        <v>9.9569429494079653E-2</v>
      </c>
      <c r="J26" s="189">
        <f>[2]Z15_bezrobotni_wg_wykształcenia!J26</f>
        <v>1344</v>
      </c>
      <c r="K26" s="154">
        <f t="shared" si="4"/>
        <v>0.36167922497308935</v>
      </c>
      <c r="L26" s="189">
        <f>[2]Z15_bezrobotni_wg_wykształcenia!L26</f>
        <v>887</v>
      </c>
      <c r="M26" s="155">
        <f t="shared" si="5"/>
        <v>0.23869752421959095</v>
      </c>
    </row>
    <row r="27" spans="1:13" ht="15" customHeight="1">
      <c r="A27" s="150">
        <v>7</v>
      </c>
      <c r="B27" s="151" t="s">
        <v>22</v>
      </c>
      <c r="C27" s="159">
        <f t="shared" si="7"/>
        <v>1720</v>
      </c>
      <c r="D27" s="189">
        <f>[2]Z15_bezrobotni_wg_wykształcenia!D27</f>
        <v>205</v>
      </c>
      <c r="E27" s="154">
        <f t="shared" si="1"/>
        <v>0.11918604651162791</v>
      </c>
      <c r="F27" s="189">
        <f>[2]Z15_bezrobotni_wg_wykształcenia!F27</f>
        <v>314</v>
      </c>
      <c r="G27" s="154">
        <f t="shared" si="2"/>
        <v>0.18255813953488373</v>
      </c>
      <c r="H27" s="189">
        <f>[2]Z15_bezrobotni_wg_wykształcenia!H27</f>
        <v>207</v>
      </c>
      <c r="I27" s="154">
        <f t="shared" si="3"/>
        <v>0.12034883720930233</v>
      </c>
      <c r="J27" s="189">
        <f>[2]Z15_bezrobotni_wg_wykształcenia!J27</f>
        <v>458</v>
      </c>
      <c r="K27" s="154">
        <f t="shared" si="4"/>
        <v>0.26627906976744187</v>
      </c>
      <c r="L27" s="189">
        <f>[2]Z15_bezrobotni_wg_wykształcenia!L27</f>
        <v>536</v>
      </c>
      <c r="M27" s="155">
        <f t="shared" si="5"/>
        <v>0.3116279069767442</v>
      </c>
    </row>
    <row r="28" spans="1:13" s="190" customFormat="1" ht="15" customHeight="1">
      <c r="A28" s="157">
        <v>8</v>
      </c>
      <c r="B28" s="158" t="s">
        <v>82</v>
      </c>
      <c r="C28" s="159">
        <f>D28+F28+H28+J28+L28</f>
        <v>13522</v>
      </c>
      <c r="D28" s="196">
        <f>[2]Z15_bezrobotni_wg_wykształcenia!D28</f>
        <v>2336</v>
      </c>
      <c r="E28" s="160">
        <f>D28/C28</f>
        <v>0.17275550954000887</v>
      </c>
      <c r="F28" s="196">
        <f>[2]Z15_bezrobotni_wg_wykształcenia!F28</f>
        <v>2908</v>
      </c>
      <c r="G28" s="160">
        <f>F28/C28</f>
        <v>0.21505694423901789</v>
      </c>
      <c r="H28" s="196">
        <f>[2]Z15_bezrobotni_wg_wykształcenia!H28</f>
        <v>1345</v>
      </c>
      <c r="I28" s="160">
        <f>H28/C28</f>
        <v>9.9467534388404083E-2</v>
      </c>
      <c r="J28" s="196">
        <f>[2]Z15_bezrobotni_wg_wykształcenia!J28</f>
        <v>3298</v>
      </c>
      <c r="K28" s="160">
        <f>J28/C28</f>
        <v>0.24389883153379677</v>
      </c>
      <c r="L28" s="196">
        <f>[2]Z15_bezrobotni_wg_wykształcenia!L28</f>
        <v>3635</v>
      </c>
      <c r="M28" s="161">
        <f>L28/C28</f>
        <v>0.26882118029877239</v>
      </c>
    </row>
    <row r="29" spans="1:13" s="190" customFormat="1" ht="25.5" customHeight="1">
      <c r="A29" s="367" t="s">
        <v>196</v>
      </c>
      <c r="B29" s="368"/>
      <c r="C29" s="146">
        <f>C30</f>
        <v>30431</v>
      </c>
      <c r="D29" s="146">
        <f>D30</f>
        <v>9102</v>
      </c>
      <c r="E29" s="147">
        <f>D29/C29</f>
        <v>0.29910288850185668</v>
      </c>
      <c r="F29" s="146">
        <f>F30</f>
        <v>6922</v>
      </c>
      <c r="G29" s="147">
        <f>F29/C29</f>
        <v>0.22746541355854227</v>
      </c>
      <c r="H29" s="146">
        <f>H30</f>
        <v>3428</v>
      </c>
      <c r="I29" s="147">
        <f>H29/C29</f>
        <v>0.11264828628700996</v>
      </c>
      <c r="J29" s="146">
        <f>J30</f>
        <v>3765</v>
      </c>
      <c r="K29" s="147">
        <f>J29/C29</f>
        <v>0.12372251979888929</v>
      </c>
      <c r="L29" s="146">
        <f>L30</f>
        <v>7214</v>
      </c>
      <c r="M29" s="148">
        <f>L29/C29</f>
        <v>0.23706089185370183</v>
      </c>
    </row>
    <row r="30" spans="1:13" s="190" customFormat="1" ht="15" customHeight="1">
      <c r="A30" s="157">
        <v>1</v>
      </c>
      <c r="B30" s="158" t="s">
        <v>127</v>
      </c>
      <c r="C30" s="159">
        <f>D30+F30+H30+J30+L30</f>
        <v>30431</v>
      </c>
      <c r="D30" s="189">
        <f>[2]Z15_bezrobotni_wg_wykształcenia!D30</f>
        <v>9102</v>
      </c>
      <c r="E30" s="191">
        <f>D30/C30</f>
        <v>0.29910288850185668</v>
      </c>
      <c r="F30" s="189">
        <f>[2]Z15_bezrobotni_wg_wykształcenia!F30</f>
        <v>6922</v>
      </c>
      <c r="G30" s="191">
        <f>F30/C30</f>
        <v>0.22746541355854227</v>
      </c>
      <c r="H30" s="189">
        <f>[2]Z15_bezrobotni_wg_wykształcenia!H30</f>
        <v>3428</v>
      </c>
      <c r="I30" s="191">
        <f>H30/C30</f>
        <v>0.11264828628700996</v>
      </c>
      <c r="J30" s="189">
        <f>[2]Z15_bezrobotni_wg_wykształcenia!J30</f>
        <v>3765</v>
      </c>
      <c r="K30" s="191">
        <f>J30/C30</f>
        <v>0.12372251979888929</v>
      </c>
      <c r="L30" s="189">
        <f>[2]Z15_bezrobotni_wg_wykształcenia!L30</f>
        <v>7214</v>
      </c>
      <c r="M30" s="192">
        <f>L30/C30</f>
        <v>0.23706089185370183</v>
      </c>
    </row>
    <row r="31" spans="1:13" s="193" customFormat="1" ht="24" customHeight="1">
      <c r="A31" s="367" t="s">
        <v>163</v>
      </c>
      <c r="B31" s="368"/>
      <c r="C31" s="146">
        <f>SUM(C32:C37)</f>
        <v>22906</v>
      </c>
      <c r="D31" s="146">
        <f>SUM(D32:D37)</f>
        <v>3025</v>
      </c>
      <c r="E31" s="147">
        <f>D31/C31</f>
        <v>0.13206146861084431</v>
      </c>
      <c r="F31" s="146">
        <f>SUM(F32:F37)</f>
        <v>4926</v>
      </c>
      <c r="G31" s="147">
        <f>F31/C31</f>
        <v>0.21505282458744435</v>
      </c>
      <c r="H31" s="146">
        <f>SUM(H32:H37)</f>
        <v>2791</v>
      </c>
      <c r="I31" s="147">
        <f>H31/C31</f>
        <v>0.12184580459268314</v>
      </c>
      <c r="J31" s="146">
        <f>SUM(J32:J37)</f>
        <v>5581</v>
      </c>
      <c r="K31" s="147">
        <f>J31/C31</f>
        <v>0.24364795250152799</v>
      </c>
      <c r="L31" s="146">
        <f>SUM(L32:L37)</f>
        <v>6583</v>
      </c>
      <c r="M31" s="148">
        <f>L31/C31</f>
        <v>0.2873919497075002</v>
      </c>
    </row>
    <row r="32" spans="1:13" ht="15" customHeight="1">
      <c r="A32" s="150">
        <v>1</v>
      </c>
      <c r="B32" s="151" t="s">
        <v>25</v>
      </c>
      <c r="C32" s="159">
        <f t="shared" ref="C32:C37" si="8">D32+F32+H32+J32+L32</f>
        <v>4211</v>
      </c>
      <c r="D32" s="189">
        <f>[2]Z15_bezrobotni_wg_wykształcenia!D32</f>
        <v>343</v>
      </c>
      <c r="E32" s="154">
        <f t="shared" ref="E32:E56" si="9">D32/C32</f>
        <v>8.1453336499643786E-2</v>
      </c>
      <c r="F32" s="189">
        <f>[2]Z15_bezrobotni_wg_wykształcenia!F32</f>
        <v>1004</v>
      </c>
      <c r="G32" s="154">
        <f t="shared" ref="G32:G56" si="10">F32/C32</f>
        <v>0.23842317739254335</v>
      </c>
      <c r="H32" s="189">
        <f>[2]Z15_bezrobotni_wg_wykształcenia!H32</f>
        <v>454</v>
      </c>
      <c r="I32" s="154">
        <f t="shared" ref="I32:I56" si="11">H32/C32</f>
        <v>0.10781287105200665</v>
      </c>
      <c r="J32" s="189">
        <f>[2]Z15_bezrobotni_wg_wykształcenia!J32</f>
        <v>1389</v>
      </c>
      <c r="K32" s="154">
        <f t="shared" ref="K32:K56" si="12">J32/C32</f>
        <v>0.32985039183091902</v>
      </c>
      <c r="L32" s="189">
        <f>[2]Z15_bezrobotni_wg_wykształcenia!L32</f>
        <v>1021</v>
      </c>
      <c r="M32" s="155">
        <f t="shared" ref="M32:M56" si="13">L32/C32</f>
        <v>0.24246022322488719</v>
      </c>
    </row>
    <row r="33" spans="1:13" ht="15" customHeight="1">
      <c r="A33" s="150">
        <v>2</v>
      </c>
      <c r="B33" s="151" t="s">
        <v>28</v>
      </c>
      <c r="C33" s="159">
        <f t="shared" si="8"/>
        <v>3104</v>
      </c>
      <c r="D33" s="189">
        <f>[2]Z15_bezrobotni_wg_wykształcenia!D33</f>
        <v>516</v>
      </c>
      <c r="E33" s="154">
        <f t="shared" si="9"/>
        <v>0.16623711340206185</v>
      </c>
      <c r="F33" s="189">
        <f>[2]Z15_bezrobotni_wg_wykształcenia!F33</f>
        <v>675</v>
      </c>
      <c r="G33" s="154">
        <f t="shared" si="10"/>
        <v>0.21746134020618557</v>
      </c>
      <c r="H33" s="189">
        <f>[2]Z15_bezrobotni_wg_wykształcenia!H33</f>
        <v>420</v>
      </c>
      <c r="I33" s="154">
        <f t="shared" si="11"/>
        <v>0.13530927835051546</v>
      </c>
      <c r="J33" s="189">
        <f>[2]Z15_bezrobotni_wg_wykształcenia!J33</f>
        <v>622</v>
      </c>
      <c r="K33" s="154">
        <f t="shared" si="12"/>
        <v>0.20038659793814434</v>
      </c>
      <c r="L33" s="189">
        <f>[2]Z15_bezrobotni_wg_wykształcenia!L33</f>
        <v>871</v>
      </c>
      <c r="M33" s="155">
        <f t="shared" si="13"/>
        <v>0.28060567010309279</v>
      </c>
    </row>
    <row r="34" spans="1:13" ht="15" customHeight="1">
      <c r="A34" s="150">
        <v>3</v>
      </c>
      <c r="B34" s="151" t="s">
        <v>54</v>
      </c>
      <c r="C34" s="159">
        <f t="shared" si="8"/>
        <v>2849</v>
      </c>
      <c r="D34" s="189">
        <f>[2]Z15_bezrobotni_wg_wykształcenia!D34</f>
        <v>441</v>
      </c>
      <c r="E34" s="154">
        <f t="shared" si="9"/>
        <v>0.15479115479115479</v>
      </c>
      <c r="F34" s="189">
        <f>[2]Z15_bezrobotni_wg_wykształcenia!F34</f>
        <v>696</v>
      </c>
      <c r="G34" s="154">
        <f t="shared" si="10"/>
        <v>0.2442962442962443</v>
      </c>
      <c r="H34" s="189">
        <f>[2]Z15_bezrobotni_wg_wykształcenia!H34</f>
        <v>346</v>
      </c>
      <c r="I34" s="154">
        <f t="shared" si="11"/>
        <v>0.12144612144612145</v>
      </c>
      <c r="J34" s="189">
        <f>[2]Z15_bezrobotni_wg_wykształcenia!J34</f>
        <v>678</v>
      </c>
      <c r="K34" s="154">
        <f t="shared" si="12"/>
        <v>0.23797823797823797</v>
      </c>
      <c r="L34" s="189">
        <f>[2]Z15_bezrobotni_wg_wykształcenia!L34</f>
        <v>688</v>
      </c>
      <c r="M34" s="155">
        <f t="shared" si="13"/>
        <v>0.2414882414882415</v>
      </c>
    </row>
    <row r="35" spans="1:13" ht="15" customHeight="1">
      <c r="A35" s="150">
        <v>4</v>
      </c>
      <c r="B35" s="151" t="s">
        <v>29</v>
      </c>
      <c r="C35" s="159">
        <f t="shared" si="8"/>
        <v>2327</v>
      </c>
      <c r="D35" s="189">
        <f>[2]Z15_bezrobotni_wg_wykształcenia!D35</f>
        <v>229</v>
      </c>
      <c r="E35" s="154">
        <f t="shared" si="9"/>
        <v>9.8409969918349813E-2</v>
      </c>
      <c r="F35" s="189">
        <f>[2]Z15_bezrobotni_wg_wykształcenia!F35</f>
        <v>391</v>
      </c>
      <c r="G35" s="154">
        <f t="shared" si="10"/>
        <v>0.16802750322303395</v>
      </c>
      <c r="H35" s="189">
        <f>[2]Z15_bezrobotni_wg_wykształcenia!H35</f>
        <v>235</v>
      </c>
      <c r="I35" s="154">
        <f t="shared" si="11"/>
        <v>0.10098839707778255</v>
      </c>
      <c r="J35" s="189">
        <f>[2]Z15_bezrobotni_wg_wykształcenia!J35</f>
        <v>564</v>
      </c>
      <c r="K35" s="154">
        <f t="shared" si="12"/>
        <v>0.24237215298667814</v>
      </c>
      <c r="L35" s="189">
        <f>[2]Z15_bezrobotni_wg_wykształcenia!L35</f>
        <v>908</v>
      </c>
      <c r="M35" s="155">
        <f t="shared" si="13"/>
        <v>0.39020197679415558</v>
      </c>
    </row>
    <row r="36" spans="1:13" ht="15" customHeight="1">
      <c r="A36" s="150">
        <v>5</v>
      </c>
      <c r="B36" s="151" t="s">
        <v>30</v>
      </c>
      <c r="C36" s="159">
        <f t="shared" si="8"/>
        <v>2595</v>
      </c>
      <c r="D36" s="189">
        <f>[2]Z15_bezrobotni_wg_wykształcenia!D36</f>
        <v>406</v>
      </c>
      <c r="E36" s="154">
        <f t="shared" si="9"/>
        <v>0.15645472061657031</v>
      </c>
      <c r="F36" s="189">
        <f>[2]Z15_bezrobotni_wg_wykształcenia!F36</f>
        <v>531</v>
      </c>
      <c r="G36" s="154">
        <f t="shared" si="10"/>
        <v>0.20462427745664741</v>
      </c>
      <c r="H36" s="189">
        <f>[2]Z15_bezrobotni_wg_wykształcenia!H36</f>
        <v>309</v>
      </c>
      <c r="I36" s="154">
        <f t="shared" si="11"/>
        <v>0.11907514450867052</v>
      </c>
      <c r="J36" s="189">
        <f>[2]Z15_bezrobotni_wg_wykształcenia!J36</f>
        <v>600</v>
      </c>
      <c r="K36" s="154">
        <f t="shared" si="12"/>
        <v>0.23121387283236994</v>
      </c>
      <c r="L36" s="189">
        <f>[2]Z15_bezrobotni_wg_wykształcenia!L36</f>
        <v>749</v>
      </c>
      <c r="M36" s="155">
        <f t="shared" si="13"/>
        <v>0.2886319845857418</v>
      </c>
    </row>
    <row r="37" spans="1:13" ht="15" customHeight="1">
      <c r="A37" s="150">
        <v>6</v>
      </c>
      <c r="B37" s="151" t="s">
        <v>37</v>
      </c>
      <c r="C37" s="159">
        <f t="shared" si="8"/>
        <v>7820</v>
      </c>
      <c r="D37" s="189">
        <f>[2]Z15_bezrobotni_wg_wykształcenia!D37</f>
        <v>1090</v>
      </c>
      <c r="E37" s="154">
        <f t="shared" si="9"/>
        <v>0.13938618925831203</v>
      </c>
      <c r="F37" s="189">
        <f>[2]Z15_bezrobotni_wg_wykształcenia!F37</f>
        <v>1629</v>
      </c>
      <c r="G37" s="154">
        <f t="shared" si="10"/>
        <v>0.20831202046035804</v>
      </c>
      <c r="H37" s="189">
        <f>[2]Z15_bezrobotni_wg_wykształcenia!H37</f>
        <v>1027</v>
      </c>
      <c r="I37" s="154">
        <f t="shared" si="11"/>
        <v>0.13132992327365728</v>
      </c>
      <c r="J37" s="189">
        <f>[2]Z15_bezrobotni_wg_wykształcenia!J37</f>
        <v>1728</v>
      </c>
      <c r="K37" s="154">
        <f t="shared" si="12"/>
        <v>0.22097186700767263</v>
      </c>
      <c r="L37" s="189">
        <f>[2]Z15_bezrobotni_wg_wykształcenia!L37</f>
        <v>2346</v>
      </c>
      <c r="M37" s="155">
        <f t="shared" si="13"/>
        <v>0.3</v>
      </c>
    </row>
    <row r="38" spans="1:13" s="193" customFormat="1" ht="24" customHeight="1">
      <c r="A38" s="367" t="s">
        <v>164</v>
      </c>
      <c r="B38" s="368"/>
      <c r="C38" s="146">
        <f>SUM(C39:C45)</f>
        <v>17262</v>
      </c>
      <c r="D38" s="146">
        <f>SUM(D39:D45)</f>
        <v>2691</v>
      </c>
      <c r="E38" s="147">
        <f t="shared" si="9"/>
        <v>0.15589155370177268</v>
      </c>
      <c r="F38" s="146">
        <f>SUM(F39:F45)</f>
        <v>3752</v>
      </c>
      <c r="G38" s="147">
        <f t="shared" si="10"/>
        <v>0.21735604217356042</v>
      </c>
      <c r="H38" s="146">
        <f>SUM(H39:H45)</f>
        <v>2048</v>
      </c>
      <c r="I38" s="147">
        <f t="shared" si="11"/>
        <v>0.1186421040435639</v>
      </c>
      <c r="J38" s="146">
        <f>SUM(J39:J45)</f>
        <v>3598</v>
      </c>
      <c r="K38" s="147">
        <f t="shared" si="12"/>
        <v>0.20843471208434713</v>
      </c>
      <c r="L38" s="146">
        <f>SUM(L39:L45)</f>
        <v>5173</v>
      </c>
      <c r="M38" s="148">
        <f t="shared" si="13"/>
        <v>0.29967558799675587</v>
      </c>
    </row>
    <row r="39" spans="1:13" ht="15" customHeight="1">
      <c r="A39" s="150">
        <v>1</v>
      </c>
      <c r="B39" s="151" t="s">
        <v>26</v>
      </c>
      <c r="C39" s="159">
        <f t="shared" ref="C39:C45" si="14">D39+F39+H39+J39+L39</f>
        <v>1281</v>
      </c>
      <c r="D39" s="189">
        <f>[2]Z15_bezrobotni_wg_wykształcenia!D39</f>
        <v>238</v>
      </c>
      <c r="E39" s="154">
        <f t="shared" si="9"/>
        <v>0.18579234972677597</v>
      </c>
      <c r="F39" s="189">
        <f>[2]Z15_bezrobotni_wg_wykształcenia!F39</f>
        <v>267</v>
      </c>
      <c r="G39" s="154">
        <f t="shared" si="10"/>
        <v>0.20843091334894615</v>
      </c>
      <c r="H39" s="189">
        <f>[2]Z15_bezrobotni_wg_wykształcenia!H39</f>
        <v>177</v>
      </c>
      <c r="I39" s="154">
        <f t="shared" si="11"/>
        <v>0.13817330210772832</v>
      </c>
      <c r="J39" s="189">
        <f>[2]Z15_bezrobotni_wg_wykształcenia!J39</f>
        <v>278</v>
      </c>
      <c r="K39" s="154">
        <f t="shared" si="12"/>
        <v>0.21701795472287275</v>
      </c>
      <c r="L39" s="189">
        <f>[2]Z15_bezrobotni_wg_wykształcenia!L39</f>
        <v>321</v>
      </c>
      <c r="M39" s="155">
        <f t="shared" si="13"/>
        <v>0.25058548009367682</v>
      </c>
    </row>
    <row r="40" spans="1:13" ht="15" customHeight="1">
      <c r="A40" s="150">
        <v>2</v>
      </c>
      <c r="B40" s="151" t="s">
        <v>27</v>
      </c>
      <c r="C40" s="159">
        <f t="shared" si="14"/>
        <v>1175</v>
      </c>
      <c r="D40" s="189">
        <f>[2]Z15_bezrobotni_wg_wykształcenia!D40</f>
        <v>123</v>
      </c>
      <c r="E40" s="154">
        <f t="shared" si="9"/>
        <v>0.10468085106382979</v>
      </c>
      <c r="F40" s="189">
        <f>[2]Z15_bezrobotni_wg_wykształcenia!F40</f>
        <v>267</v>
      </c>
      <c r="G40" s="154">
        <f t="shared" si="10"/>
        <v>0.22723404255319149</v>
      </c>
      <c r="H40" s="189">
        <f>[2]Z15_bezrobotni_wg_wykształcenia!H40</f>
        <v>126</v>
      </c>
      <c r="I40" s="154">
        <f t="shared" si="11"/>
        <v>0.10723404255319149</v>
      </c>
      <c r="J40" s="189">
        <f>[2]Z15_bezrobotni_wg_wykształcenia!J40</f>
        <v>292</v>
      </c>
      <c r="K40" s="154">
        <f t="shared" si="12"/>
        <v>0.24851063829787234</v>
      </c>
      <c r="L40" s="189">
        <f>[2]Z15_bezrobotni_wg_wykształcenia!L40</f>
        <v>367</v>
      </c>
      <c r="M40" s="155">
        <f t="shared" si="13"/>
        <v>0.31234042553191488</v>
      </c>
    </row>
    <row r="41" spans="1:13" ht="15" customHeight="1">
      <c r="A41" s="150">
        <v>3</v>
      </c>
      <c r="B41" s="151" t="s">
        <v>31</v>
      </c>
      <c r="C41" s="159">
        <f t="shared" si="14"/>
        <v>4080</v>
      </c>
      <c r="D41" s="189">
        <f>[2]Z15_bezrobotni_wg_wykształcenia!D41</f>
        <v>767</v>
      </c>
      <c r="E41" s="154">
        <f t="shared" si="9"/>
        <v>0.18799019607843137</v>
      </c>
      <c r="F41" s="189">
        <f>[2]Z15_bezrobotni_wg_wykształcenia!F41</f>
        <v>849</v>
      </c>
      <c r="G41" s="154">
        <f t="shared" si="10"/>
        <v>0.20808823529411766</v>
      </c>
      <c r="H41" s="189">
        <f>[2]Z15_bezrobotni_wg_wykształcenia!H41</f>
        <v>444</v>
      </c>
      <c r="I41" s="154">
        <f t="shared" si="11"/>
        <v>0.10882352941176471</v>
      </c>
      <c r="J41" s="189">
        <f>[2]Z15_bezrobotni_wg_wykształcenia!J41</f>
        <v>701</v>
      </c>
      <c r="K41" s="154">
        <f t="shared" si="12"/>
        <v>0.17181372549019608</v>
      </c>
      <c r="L41" s="189">
        <f>[2]Z15_bezrobotni_wg_wykształcenia!L41</f>
        <v>1319</v>
      </c>
      <c r="M41" s="155">
        <f t="shared" si="13"/>
        <v>0.32328431372549021</v>
      </c>
    </row>
    <row r="42" spans="1:13" ht="15" customHeight="1">
      <c r="A42" s="150">
        <v>4</v>
      </c>
      <c r="B42" s="151" t="s">
        <v>32</v>
      </c>
      <c r="C42" s="159">
        <f t="shared" si="14"/>
        <v>3412</v>
      </c>
      <c r="D42" s="189">
        <f>[2]Z15_bezrobotni_wg_wykształcenia!D42</f>
        <v>671</v>
      </c>
      <c r="E42" s="154">
        <f t="shared" si="9"/>
        <v>0.19665885111371628</v>
      </c>
      <c r="F42" s="189">
        <f>[2]Z15_bezrobotni_wg_wykształcenia!F42</f>
        <v>844</v>
      </c>
      <c r="G42" s="154">
        <f t="shared" si="10"/>
        <v>0.24736225087924971</v>
      </c>
      <c r="H42" s="189">
        <f>[2]Z15_bezrobotni_wg_wykształcenia!H42</f>
        <v>406</v>
      </c>
      <c r="I42" s="154">
        <f t="shared" si="11"/>
        <v>0.11899179366940212</v>
      </c>
      <c r="J42" s="189">
        <f>[2]Z15_bezrobotni_wg_wykształcenia!J42</f>
        <v>588</v>
      </c>
      <c r="K42" s="154">
        <f t="shared" si="12"/>
        <v>0.17233294255568582</v>
      </c>
      <c r="L42" s="189">
        <f>[2]Z15_bezrobotni_wg_wykształcenia!L42</f>
        <v>903</v>
      </c>
      <c r="M42" s="155">
        <f t="shared" si="13"/>
        <v>0.26465416178194606</v>
      </c>
    </row>
    <row r="43" spans="1:13" ht="15" customHeight="1">
      <c r="A43" s="150">
        <v>5</v>
      </c>
      <c r="B43" s="167" t="s">
        <v>34</v>
      </c>
      <c r="C43" s="159">
        <f t="shared" si="14"/>
        <v>2524</v>
      </c>
      <c r="D43" s="189">
        <f>[2]Z15_bezrobotni_wg_wykształcenia!D43</f>
        <v>253</v>
      </c>
      <c r="E43" s="154">
        <f t="shared" si="9"/>
        <v>0.1002377179080824</v>
      </c>
      <c r="F43" s="189">
        <f>[2]Z15_bezrobotni_wg_wykształcenia!F43</f>
        <v>542</v>
      </c>
      <c r="G43" s="154">
        <f t="shared" si="10"/>
        <v>0.21473851030110935</v>
      </c>
      <c r="H43" s="189">
        <f>[2]Z15_bezrobotni_wg_wykształcenia!H43</f>
        <v>340</v>
      </c>
      <c r="I43" s="154">
        <f t="shared" si="11"/>
        <v>0.1347068145800317</v>
      </c>
      <c r="J43" s="189">
        <f>[2]Z15_bezrobotni_wg_wykształcenia!J43</f>
        <v>638</v>
      </c>
      <c r="K43" s="154">
        <f t="shared" si="12"/>
        <v>0.25277337559429475</v>
      </c>
      <c r="L43" s="189">
        <f>[2]Z15_bezrobotni_wg_wykształcenia!L43</f>
        <v>751</v>
      </c>
      <c r="M43" s="155">
        <f t="shared" si="13"/>
        <v>0.29754358161648176</v>
      </c>
    </row>
    <row r="44" spans="1:13" ht="15" customHeight="1">
      <c r="A44" s="150">
        <v>6</v>
      </c>
      <c r="B44" s="151" t="s">
        <v>35</v>
      </c>
      <c r="C44" s="159">
        <f t="shared" si="14"/>
        <v>1638</v>
      </c>
      <c r="D44" s="189">
        <f>[2]Z15_bezrobotni_wg_wykształcenia!D44</f>
        <v>350</v>
      </c>
      <c r="E44" s="154">
        <f t="shared" si="9"/>
        <v>0.21367521367521367</v>
      </c>
      <c r="F44" s="189">
        <f>[2]Z15_bezrobotni_wg_wykształcenia!F44</f>
        <v>387</v>
      </c>
      <c r="G44" s="154">
        <f t="shared" si="10"/>
        <v>0.23626373626373626</v>
      </c>
      <c r="H44" s="189">
        <f>[2]Z15_bezrobotni_wg_wykształcenia!H44</f>
        <v>147</v>
      </c>
      <c r="I44" s="154">
        <f t="shared" si="11"/>
        <v>8.9743589743589744E-2</v>
      </c>
      <c r="J44" s="189">
        <f>[2]Z15_bezrobotni_wg_wykształcenia!J44</f>
        <v>333</v>
      </c>
      <c r="K44" s="154">
        <f t="shared" si="12"/>
        <v>0.2032967032967033</v>
      </c>
      <c r="L44" s="189">
        <f>[2]Z15_bezrobotni_wg_wykształcenia!L44</f>
        <v>421</v>
      </c>
      <c r="M44" s="155">
        <f t="shared" si="13"/>
        <v>0.257020757020757</v>
      </c>
    </row>
    <row r="45" spans="1:13" ht="15" customHeight="1">
      <c r="A45" s="150">
        <v>7</v>
      </c>
      <c r="B45" s="151" t="s">
        <v>39</v>
      </c>
      <c r="C45" s="159">
        <f t="shared" si="14"/>
        <v>3152</v>
      </c>
      <c r="D45" s="189">
        <f>[2]Z15_bezrobotni_wg_wykształcenia!D45</f>
        <v>289</v>
      </c>
      <c r="E45" s="154">
        <f t="shared" si="9"/>
        <v>9.1687817258883253E-2</v>
      </c>
      <c r="F45" s="189">
        <f>[2]Z15_bezrobotni_wg_wykształcenia!F45</f>
        <v>596</v>
      </c>
      <c r="G45" s="154">
        <f t="shared" si="10"/>
        <v>0.18908629441624367</v>
      </c>
      <c r="H45" s="189">
        <f>[2]Z15_bezrobotni_wg_wykształcenia!H45</f>
        <v>408</v>
      </c>
      <c r="I45" s="154">
        <f t="shared" si="11"/>
        <v>0.12944162436548223</v>
      </c>
      <c r="J45" s="189">
        <f>[2]Z15_bezrobotni_wg_wykształcenia!J45</f>
        <v>768</v>
      </c>
      <c r="K45" s="154">
        <f t="shared" si="12"/>
        <v>0.24365482233502539</v>
      </c>
      <c r="L45" s="189">
        <f>[2]Z15_bezrobotni_wg_wykształcenia!L45</f>
        <v>1091</v>
      </c>
      <c r="M45" s="155">
        <f t="shared" si="13"/>
        <v>0.34612944162436549</v>
      </c>
    </row>
    <row r="46" spans="1:13" s="193" customFormat="1" ht="24" customHeight="1">
      <c r="A46" s="367" t="s">
        <v>197</v>
      </c>
      <c r="B46" s="368"/>
      <c r="C46" s="146">
        <f>SUM(C47:C50)</f>
        <v>15848</v>
      </c>
      <c r="D46" s="146">
        <f>SUM(D47:D50)</f>
        <v>1886</v>
      </c>
      <c r="E46" s="147">
        <f t="shared" si="9"/>
        <v>0.11900555275113579</v>
      </c>
      <c r="F46" s="146">
        <f>SUM(F47:F50)</f>
        <v>3671</v>
      </c>
      <c r="G46" s="147">
        <f t="shared" si="10"/>
        <v>0.23163806158505806</v>
      </c>
      <c r="H46" s="146">
        <f>SUM(H47:H50)</f>
        <v>1661</v>
      </c>
      <c r="I46" s="147">
        <f t="shared" si="11"/>
        <v>0.10480817768803634</v>
      </c>
      <c r="J46" s="146">
        <f>SUM(J47:J50)</f>
        <v>3905</v>
      </c>
      <c r="K46" s="147">
        <f t="shared" si="12"/>
        <v>0.24640333165068148</v>
      </c>
      <c r="L46" s="146">
        <f>SUM(L47:L50)</f>
        <v>4725</v>
      </c>
      <c r="M46" s="148">
        <f t="shared" si="13"/>
        <v>0.29814487632508835</v>
      </c>
    </row>
    <row r="47" spans="1:13" ht="15" customHeight="1">
      <c r="A47" s="150">
        <v>1</v>
      </c>
      <c r="B47" s="151" t="s">
        <v>13</v>
      </c>
      <c r="C47" s="159">
        <f>D47+F47+H47+J47+L47</f>
        <v>2842</v>
      </c>
      <c r="D47" s="189">
        <f>[2]Z15_bezrobotni_wg_wykształcenia!D47</f>
        <v>259</v>
      </c>
      <c r="E47" s="154">
        <f t="shared" si="9"/>
        <v>9.1133004926108374E-2</v>
      </c>
      <c r="F47" s="189">
        <f>[2]Z15_bezrobotni_wg_wykształcenia!F47</f>
        <v>582</v>
      </c>
      <c r="G47" s="154">
        <f t="shared" si="10"/>
        <v>0.2047853624208304</v>
      </c>
      <c r="H47" s="189">
        <f>[2]Z15_bezrobotni_wg_wykształcenia!H47</f>
        <v>373</v>
      </c>
      <c r="I47" s="154">
        <f t="shared" si="11"/>
        <v>0.13124560168895144</v>
      </c>
      <c r="J47" s="189">
        <f>[2]Z15_bezrobotni_wg_wykształcenia!J47</f>
        <v>670</v>
      </c>
      <c r="K47" s="154">
        <f t="shared" si="12"/>
        <v>0.23574947220267417</v>
      </c>
      <c r="L47" s="189">
        <f>[2]Z15_bezrobotni_wg_wykształcenia!L47</f>
        <v>958</v>
      </c>
      <c r="M47" s="155">
        <f t="shared" si="13"/>
        <v>0.33708655876143562</v>
      </c>
    </row>
    <row r="48" spans="1:13" ht="15" customHeight="1">
      <c r="A48" s="150">
        <v>2</v>
      </c>
      <c r="B48" s="151" t="s">
        <v>14</v>
      </c>
      <c r="C48" s="159">
        <f>D48+F48+H48+J48+L48</f>
        <v>4887</v>
      </c>
      <c r="D48" s="189">
        <f>[2]Z15_bezrobotni_wg_wykształcenia!D48</f>
        <v>521</v>
      </c>
      <c r="E48" s="154">
        <f t="shared" si="9"/>
        <v>0.10660937180274196</v>
      </c>
      <c r="F48" s="189">
        <f>[2]Z15_bezrobotni_wg_wykształcenia!F48</f>
        <v>1008</v>
      </c>
      <c r="G48" s="154">
        <f t="shared" si="10"/>
        <v>0.20626151012891344</v>
      </c>
      <c r="H48" s="189">
        <f>[2]Z15_bezrobotni_wg_wykształcenia!H48</f>
        <v>439</v>
      </c>
      <c r="I48" s="154">
        <f t="shared" si="11"/>
        <v>8.9830161653366075E-2</v>
      </c>
      <c r="J48" s="189">
        <f>[2]Z15_bezrobotni_wg_wykształcenia!J48</f>
        <v>1274</v>
      </c>
      <c r="K48" s="154">
        <f t="shared" si="12"/>
        <v>0.26069163085737673</v>
      </c>
      <c r="L48" s="189">
        <f>[2]Z15_bezrobotni_wg_wykształcenia!L48</f>
        <v>1645</v>
      </c>
      <c r="M48" s="155">
        <f t="shared" si="13"/>
        <v>0.33660732555760181</v>
      </c>
    </row>
    <row r="49" spans="1:13" ht="15" customHeight="1">
      <c r="A49" s="150">
        <v>3</v>
      </c>
      <c r="B49" s="151" t="s">
        <v>16</v>
      </c>
      <c r="C49" s="159">
        <f>D49+F49+H49+J49+L49</f>
        <v>3225</v>
      </c>
      <c r="D49" s="189">
        <f>[2]Z15_bezrobotni_wg_wykształcenia!D49</f>
        <v>319</v>
      </c>
      <c r="E49" s="154">
        <f t="shared" si="9"/>
        <v>9.8914728682170536E-2</v>
      </c>
      <c r="F49" s="189">
        <f>[2]Z15_bezrobotni_wg_wykształcenia!F49</f>
        <v>812</v>
      </c>
      <c r="G49" s="154">
        <f t="shared" si="10"/>
        <v>0.25178294573643412</v>
      </c>
      <c r="H49" s="189">
        <f>[2]Z15_bezrobotni_wg_wykształcenia!H49</f>
        <v>299</v>
      </c>
      <c r="I49" s="154">
        <f t="shared" si="11"/>
        <v>9.2713178294573637E-2</v>
      </c>
      <c r="J49" s="189">
        <f>[2]Z15_bezrobotni_wg_wykształcenia!J49</f>
        <v>871</v>
      </c>
      <c r="K49" s="154">
        <f t="shared" si="12"/>
        <v>0.27007751937984498</v>
      </c>
      <c r="L49" s="189">
        <f>[2]Z15_bezrobotni_wg_wykształcenia!L49</f>
        <v>924</v>
      </c>
      <c r="M49" s="155">
        <f t="shared" si="13"/>
        <v>0.28651162790697676</v>
      </c>
    </row>
    <row r="50" spans="1:13" s="190" customFormat="1" ht="15" customHeight="1">
      <c r="A50" s="157">
        <v>4</v>
      </c>
      <c r="B50" s="158" t="s">
        <v>15</v>
      </c>
      <c r="C50" s="159">
        <f>D50+F50+H50+J50+L50</f>
        <v>4894</v>
      </c>
      <c r="D50" s="196">
        <f>[2]Z15_bezrobotni_wg_wykształcenia!D50</f>
        <v>787</v>
      </c>
      <c r="E50" s="160">
        <f t="shared" si="9"/>
        <v>0.16080915406620352</v>
      </c>
      <c r="F50" s="196">
        <f>[2]Z15_bezrobotni_wg_wykształcenia!F50</f>
        <v>1269</v>
      </c>
      <c r="G50" s="160">
        <f t="shared" si="10"/>
        <v>0.25929709848794441</v>
      </c>
      <c r="H50" s="196">
        <f>[2]Z15_bezrobotni_wg_wykształcenia!H50</f>
        <v>550</v>
      </c>
      <c r="I50" s="160">
        <f t="shared" si="11"/>
        <v>0.11238250919493258</v>
      </c>
      <c r="J50" s="196">
        <f>[2]Z15_bezrobotni_wg_wykształcenia!J50</f>
        <v>1090</v>
      </c>
      <c r="K50" s="160">
        <f t="shared" si="12"/>
        <v>0.22272170004086636</v>
      </c>
      <c r="L50" s="196">
        <f>[2]Z15_bezrobotni_wg_wykształcenia!L50</f>
        <v>1198</v>
      </c>
      <c r="M50" s="161">
        <f t="shared" si="13"/>
        <v>0.24478953821005311</v>
      </c>
    </row>
    <row r="51" spans="1:13" s="193" customFormat="1" ht="24" customHeight="1">
      <c r="A51" s="367" t="s">
        <v>198</v>
      </c>
      <c r="B51" s="368"/>
      <c r="C51" s="146">
        <f>SUM(C52:C56)</f>
        <v>9204</v>
      </c>
      <c r="D51" s="146">
        <f>SUM(D52:D56)</f>
        <v>1445</v>
      </c>
      <c r="E51" s="147">
        <f t="shared" si="9"/>
        <v>0.15699695784441547</v>
      </c>
      <c r="F51" s="146">
        <f>SUM(F52:F56)</f>
        <v>1986</v>
      </c>
      <c r="G51" s="147">
        <f t="shared" si="10"/>
        <v>0.21577574967405475</v>
      </c>
      <c r="H51" s="146">
        <f>SUM(H52:H56)</f>
        <v>1315</v>
      </c>
      <c r="I51" s="147">
        <f t="shared" si="11"/>
        <v>0.14287266405910473</v>
      </c>
      <c r="J51" s="146">
        <f>SUM(J52:J56)</f>
        <v>2276</v>
      </c>
      <c r="K51" s="147">
        <f t="shared" si="12"/>
        <v>0.247283789656671</v>
      </c>
      <c r="L51" s="146">
        <f>SUM(L52:L56)</f>
        <v>2182</v>
      </c>
      <c r="M51" s="148">
        <f t="shared" si="13"/>
        <v>0.23707083876575402</v>
      </c>
    </row>
    <row r="52" spans="1:13" ht="15" customHeight="1">
      <c r="A52" s="150">
        <v>1</v>
      </c>
      <c r="B52" s="151" t="s">
        <v>85</v>
      </c>
      <c r="C52" s="159">
        <f>D52+F52+H52+J52+L52</f>
        <v>1004</v>
      </c>
      <c r="D52" s="189">
        <f>[2]Z15_bezrobotni_wg_wykształcenia!D52</f>
        <v>134</v>
      </c>
      <c r="E52" s="154">
        <f t="shared" si="9"/>
        <v>0.13346613545816732</v>
      </c>
      <c r="F52" s="189">
        <f>[2]Z15_bezrobotni_wg_wykształcenia!F52</f>
        <v>255</v>
      </c>
      <c r="G52" s="154">
        <f t="shared" si="10"/>
        <v>0.25398406374501992</v>
      </c>
      <c r="H52" s="189">
        <f>[2]Z15_bezrobotni_wg_wykształcenia!H52</f>
        <v>126</v>
      </c>
      <c r="I52" s="154">
        <f t="shared" si="11"/>
        <v>0.12549800796812749</v>
      </c>
      <c r="J52" s="189">
        <f>[2]Z15_bezrobotni_wg_wykształcenia!J52</f>
        <v>247</v>
      </c>
      <c r="K52" s="154">
        <f t="shared" si="12"/>
        <v>0.24601593625498008</v>
      </c>
      <c r="L52" s="189">
        <f>[2]Z15_bezrobotni_wg_wykształcenia!L52</f>
        <v>242</v>
      </c>
      <c r="M52" s="155">
        <f t="shared" si="13"/>
        <v>0.24103585657370519</v>
      </c>
    </row>
    <row r="53" spans="1:13" ht="15" customHeight="1">
      <c r="A53" s="150">
        <v>2</v>
      </c>
      <c r="B53" s="151" t="s">
        <v>23</v>
      </c>
      <c r="C53" s="159">
        <f>D53+F53+H53+J53+L53</f>
        <v>2124</v>
      </c>
      <c r="D53" s="189">
        <f>[2]Z15_bezrobotni_wg_wykształcenia!D53</f>
        <v>317</v>
      </c>
      <c r="E53" s="154">
        <f t="shared" si="9"/>
        <v>0.1492467043314501</v>
      </c>
      <c r="F53" s="189">
        <f>[2]Z15_bezrobotni_wg_wykształcenia!F53</f>
        <v>452</v>
      </c>
      <c r="G53" s="154">
        <f t="shared" si="10"/>
        <v>0.2128060263653484</v>
      </c>
      <c r="H53" s="189">
        <f>[2]Z15_bezrobotni_wg_wykształcenia!H53</f>
        <v>247</v>
      </c>
      <c r="I53" s="154">
        <f t="shared" si="11"/>
        <v>0.11629001883239172</v>
      </c>
      <c r="J53" s="189">
        <f>[2]Z15_bezrobotni_wg_wykształcenia!J53</f>
        <v>562</v>
      </c>
      <c r="K53" s="154">
        <f t="shared" si="12"/>
        <v>0.26459510357815441</v>
      </c>
      <c r="L53" s="189">
        <f>[2]Z15_bezrobotni_wg_wykształcenia!L53</f>
        <v>546</v>
      </c>
      <c r="M53" s="155">
        <f t="shared" si="13"/>
        <v>0.25706214689265539</v>
      </c>
    </row>
    <row r="54" spans="1:13" ht="15" customHeight="1">
      <c r="A54" s="150">
        <v>3</v>
      </c>
      <c r="B54" s="151" t="s">
        <v>24</v>
      </c>
      <c r="C54" s="159">
        <f>D54+F54+H54+J54+L54</f>
        <v>1564</v>
      </c>
      <c r="D54" s="189">
        <f>[2]Z15_bezrobotni_wg_wykształcenia!D54</f>
        <v>244</v>
      </c>
      <c r="E54" s="154">
        <f t="shared" si="9"/>
        <v>0.15601023017902813</v>
      </c>
      <c r="F54" s="189">
        <f>[2]Z15_bezrobotni_wg_wykształcenia!F54</f>
        <v>335</v>
      </c>
      <c r="G54" s="154">
        <f t="shared" si="10"/>
        <v>0.21419437340153452</v>
      </c>
      <c r="H54" s="189">
        <f>[2]Z15_bezrobotni_wg_wykształcenia!H54</f>
        <v>241</v>
      </c>
      <c r="I54" s="154">
        <f t="shared" si="11"/>
        <v>0.15409207161125318</v>
      </c>
      <c r="J54" s="189">
        <f>[2]Z15_bezrobotni_wg_wykształcenia!J54</f>
        <v>368</v>
      </c>
      <c r="K54" s="154">
        <f t="shared" si="12"/>
        <v>0.23529411764705882</v>
      </c>
      <c r="L54" s="189">
        <f>[2]Z15_bezrobotni_wg_wykształcenia!L54</f>
        <v>376</v>
      </c>
      <c r="M54" s="155">
        <f t="shared" si="13"/>
        <v>0.24040920716112532</v>
      </c>
    </row>
    <row r="55" spans="1:13" ht="15" customHeight="1">
      <c r="A55" s="150">
        <v>4</v>
      </c>
      <c r="B55" s="151" t="s">
        <v>36</v>
      </c>
      <c r="C55" s="159">
        <f>D55+F55+H55+J55+L55</f>
        <v>2269</v>
      </c>
      <c r="D55" s="189">
        <f>[2]Z15_bezrobotni_wg_wykształcenia!D55</f>
        <v>238</v>
      </c>
      <c r="E55" s="154">
        <f t="shared" si="9"/>
        <v>0.10489202291758484</v>
      </c>
      <c r="F55" s="189">
        <f>[2]Z15_bezrobotni_wg_wykształcenia!F55</f>
        <v>408</v>
      </c>
      <c r="G55" s="154">
        <f t="shared" si="10"/>
        <v>0.17981489643014545</v>
      </c>
      <c r="H55" s="189">
        <f>[2]Z15_bezrobotni_wg_wykształcenia!H55</f>
        <v>415</v>
      </c>
      <c r="I55" s="154">
        <f t="shared" si="11"/>
        <v>0.18289995592772146</v>
      </c>
      <c r="J55" s="189">
        <f>[2]Z15_bezrobotni_wg_wykształcenia!J55</f>
        <v>655</v>
      </c>
      <c r="K55" s="154">
        <f t="shared" si="12"/>
        <v>0.28867342441604232</v>
      </c>
      <c r="L55" s="189">
        <f>[2]Z15_bezrobotni_wg_wykształcenia!L55</f>
        <v>553</v>
      </c>
      <c r="M55" s="155">
        <f t="shared" si="13"/>
        <v>0.24371970030850595</v>
      </c>
    </row>
    <row r="56" spans="1:13" s="190" customFormat="1" ht="15" customHeight="1" thickBot="1">
      <c r="A56" s="170">
        <v>5</v>
      </c>
      <c r="B56" s="171" t="s">
        <v>87</v>
      </c>
      <c r="C56" s="173">
        <f>D56+F56+H56+J56+L56</f>
        <v>2243</v>
      </c>
      <c r="D56" s="198">
        <f>[2]Z15_bezrobotni_wg_wykształcenia!D56</f>
        <v>512</v>
      </c>
      <c r="E56" s="174">
        <f t="shared" si="9"/>
        <v>0.2282657155595185</v>
      </c>
      <c r="F56" s="198">
        <f>[2]Z15_bezrobotni_wg_wykształcenia!F56</f>
        <v>536</v>
      </c>
      <c r="G56" s="174">
        <f t="shared" si="10"/>
        <v>0.23896567097637092</v>
      </c>
      <c r="H56" s="198">
        <f>[2]Z15_bezrobotni_wg_wykształcenia!H56</f>
        <v>286</v>
      </c>
      <c r="I56" s="174">
        <f t="shared" si="11"/>
        <v>0.12750780205082479</v>
      </c>
      <c r="J56" s="198">
        <f>[2]Z15_bezrobotni_wg_wykształcenia!J56</f>
        <v>444</v>
      </c>
      <c r="K56" s="174">
        <f t="shared" si="12"/>
        <v>0.19794917521176994</v>
      </c>
      <c r="L56" s="198">
        <f>[2]Z15_bezrobotni_wg_wykształcenia!L56</f>
        <v>465</v>
      </c>
      <c r="M56" s="175">
        <f t="shared" si="13"/>
        <v>0.20731163620151583</v>
      </c>
    </row>
    <row r="57" spans="1:13" ht="13.5" thickTop="1"/>
    <row r="59" spans="1:13" ht="12" customHeight="1"/>
    <row r="60" spans="1:13" ht="12" customHeight="1"/>
    <row r="61" spans="1:13" ht="12" customHeight="1"/>
    <row r="62" spans="1:13" ht="12" customHeight="1"/>
  </sheetData>
  <mergeCells count="16">
    <mergeCell ref="A31:B31"/>
    <mergeCell ref="A38:B38"/>
    <mergeCell ref="A46:B46"/>
    <mergeCell ref="A51:B51"/>
    <mergeCell ref="A5:B5"/>
    <mergeCell ref="A6:B6"/>
    <mergeCell ref="A7:B7"/>
    <mergeCell ref="A13:B13"/>
    <mergeCell ref="A20:B20"/>
    <mergeCell ref="A29:B29"/>
    <mergeCell ref="A1:M1"/>
    <mergeCell ref="A2:M2"/>
    <mergeCell ref="A3:A4"/>
    <mergeCell ref="B3:B4"/>
    <mergeCell ref="C3:C4"/>
    <mergeCell ref="D3:M3"/>
  </mergeCells>
  <printOptions horizontalCentered="1" verticalCentered="1"/>
  <pageMargins left="0.78740157480314965" right="0.39370078740157483" top="0.59055118110236227" bottom="0.59055118110236227" header="0" footer="0"/>
  <pageSetup paperSize="9" scale="7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Normal="100" zoomScaleSheetLayoutView="100" workbookViewId="0">
      <selection activeCell="T9" sqref="T9"/>
    </sheetView>
  </sheetViews>
  <sheetFormatPr defaultRowHeight="12.75"/>
  <cols>
    <col min="1" max="1" width="3.140625" style="136" customWidth="1"/>
    <col min="2" max="2" width="20.28515625" style="136" customWidth="1"/>
    <col min="3" max="3" width="10.7109375" style="136" customWidth="1"/>
    <col min="4" max="4" width="8.28515625" style="136" customWidth="1"/>
    <col min="5" max="5" width="8" style="136" customWidth="1"/>
    <col min="6" max="6" width="8.42578125" style="136" customWidth="1"/>
    <col min="7" max="7" width="7.28515625" style="136" customWidth="1"/>
    <col min="8" max="8" width="8.5703125" style="136" customWidth="1"/>
    <col min="9" max="9" width="7.42578125" style="136" customWidth="1"/>
    <col min="10" max="10" width="8.28515625" style="136" customWidth="1"/>
    <col min="11" max="11" width="7.42578125" style="136" customWidth="1"/>
    <col min="12" max="12" width="8.28515625" style="136" customWidth="1"/>
    <col min="13" max="13" width="7.140625" style="136" customWidth="1"/>
    <col min="14" max="14" width="7.28515625" style="136" customWidth="1"/>
    <col min="15" max="15" width="7.140625" style="136" customWidth="1"/>
    <col min="16" max="16" width="8.28515625" style="136" customWidth="1"/>
    <col min="17" max="17" width="9.28515625" style="136" customWidth="1"/>
    <col min="18" max="256" width="9.140625" style="136"/>
    <col min="257" max="257" width="3.140625" style="136" customWidth="1"/>
    <col min="258" max="258" width="20.28515625" style="136" customWidth="1"/>
    <col min="259" max="259" width="10.7109375" style="136" customWidth="1"/>
    <col min="260" max="260" width="8.28515625" style="136" customWidth="1"/>
    <col min="261" max="261" width="8" style="136" customWidth="1"/>
    <col min="262" max="262" width="8.42578125" style="136" customWidth="1"/>
    <col min="263" max="263" width="7.28515625" style="136" customWidth="1"/>
    <col min="264" max="264" width="8.5703125" style="136" customWidth="1"/>
    <col min="265" max="265" width="7.42578125" style="136" customWidth="1"/>
    <col min="266" max="266" width="8.28515625" style="136" customWidth="1"/>
    <col min="267" max="267" width="7.42578125" style="136" customWidth="1"/>
    <col min="268" max="268" width="8.28515625" style="136" customWidth="1"/>
    <col min="269" max="269" width="7.140625" style="136" customWidth="1"/>
    <col min="270" max="270" width="7.28515625" style="136" customWidth="1"/>
    <col min="271" max="271" width="7.140625" style="136" customWidth="1"/>
    <col min="272" max="272" width="8.28515625" style="136" customWidth="1"/>
    <col min="273" max="273" width="9.28515625" style="136" customWidth="1"/>
    <col min="274" max="512" width="9.140625" style="136"/>
    <col min="513" max="513" width="3.140625" style="136" customWidth="1"/>
    <col min="514" max="514" width="20.28515625" style="136" customWidth="1"/>
    <col min="515" max="515" width="10.7109375" style="136" customWidth="1"/>
    <col min="516" max="516" width="8.28515625" style="136" customWidth="1"/>
    <col min="517" max="517" width="8" style="136" customWidth="1"/>
    <col min="518" max="518" width="8.42578125" style="136" customWidth="1"/>
    <col min="519" max="519" width="7.28515625" style="136" customWidth="1"/>
    <col min="520" max="520" width="8.5703125" style="136" customWidth="1"/>
    <col min="521" max="521" width="7.42578125" style="136" customWidth="1"/>
    <col min="522" max="522" width="8.28515625" style="136" customWidth="1"/>
    <col min="523" max="523" width="7.42578125" style="136" customWidth="1"/>
    <col min="524" max="524" width="8.28515625" style="136" customWidth="1"/>
    <col min="525" max="525" width="7.140625" style="136" customWidth="1"/>
    <col min="526" max="526" width="7.28515625" style="136" customWidth="1"/>
    <col min="527" max="527" width="7.140625" style="136" customWidth="1"/>
    <col min="528" max="528" width="8.28515625" style="136" customWidth="1"/>
    <col min="529" max="529" width="9.28515625" style="136" customWidth="1"/>
    <col min="530" max="768" width="9.140625" style="136"/>
    <col min="769" max="769" width="3.140625" style="136" customWidth="1"/>
    <col min="770" max="770" width="20.28515625" style="136" customWidth="1"/>
    <col min="771" max="771" width="10.7109375" style="136" customWidth="1"/>
    <col min="772" max="772" width="8.28515625" style="136" customWidth="1"/>
    <col min="773" max="773" width="8" style="136" customWidth="1"/>
    <col min="774" max="774" width="8.42578125" style="136" customWidth="1"/>
    <col min="775" max="775" width="7.28515625" style="136" customWidth="1"/>
    <col min="776" max="776" width="8.5703125" style="136" customWidth="1"/>
    <col min="777" max="777" width="7.42578125" style="136" customWidth="1"/>
    <col min="778" max="778" width="8.28515625" style="136" customWidth="1"/>
    <col min="779" max="779" width="7.42578125" style="136" customWidth="1"/>
    <col min="780" max="780" width="8.28515625" style="136" customWidth="1"/>
    <col min="781" max="781" width="7.140625" style="136" customWidth="1"/>
    <col min="782" max="782" width="7.28515625" style="136" customWidth="1"/>
    <col min="783" max="783" width="7.140625" style="136" customWidth="1"/>
    <col min="784" max="784" width="8.28515625" style="136" customWidth="1"/>
    <col min="785" max="785" width="9.28515625" style="136" customWidth="1"/>
    <col min="786" max="1024" width="9.140625" style="136"/>
    <col min="1025" max="1025" width="3.140625" style="136" customWidth="1"/>
    <col min="1026" max="1026" width="20.28515625" style="136" customWidth="1"/>
    <col min="1027" max="1027" width="10.7109375" style="136" customWidth="1"/>
    <col min="1028" max="1028" width="8.28515625" style="136" customWidth="1"/>
    <col min="1029" max="1029" width="8" style="136" customWidth="1"/>
    <col min="1030" max="1030" width="8.42578125" style="136" customWidth="1"/>
    <col min="1031" max="1031" width="7.28515625" style="136" customWidth="1"/>
    <col min="1032" max="1032" width="8.5703125" style="136" customWidth="1"/>
    <col min="1033" max="1033" width="7.42578125" style="136" customWidth="1"/>
    <col min="1034" max="1034" width="8.28515625" style="136" customWidth="1"/>
    <col min="1035" max="1035" width="7.42578125" style="136" customWidth="1"/>
    <col min="1036" max="1036" width="8.28515625" style="136" customWidth="1"/>
    <col min="1037" max="1037" width="7.140625" style="136" customWidth="1"/>
    <col min="1038" max="1038" width="7.28515625" style="136" customWidth="1"/>
    <col min="1039" max="1039" width="7.140625" style="136" customWidth="1"/>
    <col min="1040" max="1040" width="8.28515625" style="136" customWidth="1"/>
    <col min="1041" max="1041" width="9.28515625" style="136" customWidth="1"/>
    <col min="1042" max="1280" width="9.140625" style="136"/>
    <col min="1281" max="1281" width="3.140625" style="136" customWidth="1"/>
    <col min="1282" max="1282" width="20.28515625" style="136" customWidth="1"/>
    <col min="1283" max="1283" width="10.7109375" style="136" customWidth="1"/>
    <col min="1284" max="1284" width="8.28515625" style="136" customWidth="1"/>
    <col min="1285" max="1285" width="8" style="136" customWidth="1"/>
    <col min="1286" max="1286" width="8.42578125" style="136" customWidth="1"/>
    <col min="1287" max="1287" width="7.28515625" style="136" customWidth="1"/>
    <col min="1288" max="1288" width="8.5703125" style="136" customWidth="1"/>
    <col min="1289" max="1289" width="7.42578125" style="136" customWidth="1"/>
    <col min="1290" max="1290" width="8.28515625" style="136" customWidth="1"/>
    <col min="1291" max="1291" width="7.42578125" style="136" customWidth="1"/>
    <col min="1292" max="1292" width="8.28515625" style="136" customWidth="1"/>
    <col min="1293" max="1293" width="7.140625" style="136" customWidth="1"/>
    <col min="1294" max="1294" width="7.28515625" style="136" customWidth="1"/>
    <col min="1295" max="1295" width="7.140625" style="136" customWidth="1"/>
    <col min="1296" max="1296" width="8.28515625" style="136" customWidth="1"/>
    <col min="1297" max="1297" width="9.28515625" style="136" customWidth="1"/>
    <col min="1298" max="1536" width="9.140625" style="136"/>
    <col min="1537" max="1537" width="3.140625" style="136" customWidth="1"/>
    <col min="1538" max="1538" width="20.28515625" style="136" customWidth="1"/>
    <col min="1539" max="1539" width="10.7109375" style="136" customWidth="1"/>
    <col min="1540" max="1540" width="8.28515625" style="136" customWidth="1"/>
    <col min="1541" max="1541" width="8" style="136" customWidth="1"/>
    <col min="1542" max="1542" width="8.42578125" style="136" customWidth="1"/>
    <col min="1543" max="1543" width="7.28515625" style="136" customWidth="1"/>
    <col min="1544" max="1544" width="8.5703125" style="136" customWidth="1"/>
    <col min="1545" max="1545" width="7.42578125" style="136" customWidth="1"/>
    <col min="1546" max="1546" width="8.28515625" style="136" customWidth="1"/>
    <col min="1547" max="1547" width="7.42578125" style="136" customWidth="1"/>
    <col min="1548" max="1548" width="8.28515625" style="136" customWidth="1"/>
    <col min="1549" max="1549" width="7.140625" style="136" customWidth="1"/>
    <col min="1550" max="1550" width="7.28515625" style="136" customWidth="1"/>
    <col min="1551" max="1551" width="7.140625" style="136" customWidth="1"/>
    <col min="1552" max="1552" width="8.28515625" style="136" customWidth="1"/>
    <col min="1553" max="1553" width="9.28515625" style="136" customWidth="1"/>
    <col min="1554" max="1792" width="9.140625" style="136"/>
    <col min="1793" max="1793" width="3.140625" style="136" customWidth="1"/>
    <col min="1794" max="1794" width="20.28515625" style="136" customWidth="1"/>
    <col min="1795" max="1795" width="10.7109375" style="136" customWidth="1"/>
    <col min="1796" max="1796" width="8.28515625" style="136" customWidth="1"/>
    <col min="1797" max="1797" width="8" style="136" customWidth="1"/>
    <col min="1798" max="1798" width="8.42578125" style="136" customWidth="1"/>
    <col min="1799" max="1799" width="7.28515625" style="136" customWidth="1"/>
    <col min="1800" max="1800" width="8.5703125" style="136" customWidth="1"/>
    <col min="1801" max="1801" width="7.42578125" style="136" customWidth="1"/>
    <col min="1802" max="1802" width="8.28515625" style="136" customWidth="1"/>
    <col min="1803" max="1803" width="7.42578125" style="136" customWidth="1"/>
    <col min="1804" max="1804" width="8.28515625" style="136" customWidth="1"/>
    <col min="1805" max="1805" width="7.140625" style="136" customWidth="1"/>
    <col min="1806" max="1806" width="7.28515625" style="136" customWidth="1"/>
    <col min="1807" max="1807" width="7.140625" style="136" customWidth="1"/>
    <col min="1808" max="1808" width="8.28515625" style="136" customWidth="1"/>
    <col min="1809" max="1809" width="9.28515625" style="136" customWidth="1"/>
    <col min="1810" max="2048" width="9.140625" style="136"/>
    <col min="2049" max="2049" width="3.140625" style="136" customWidth="1"/>
    <col min="2050" max="2050" width="20.28515625" style="136" customWidth="1"/>
    <col min="2051" max="2051" width="10.7109375" style="136" customWidth="1"/>
    <col min="2052" max="2052" width="8.28515625" style="136" customWidth="1"/>
    <col min="2053" max="2053" width="8" style="136" customWidth="1"/>
    <col min="2054" max="2054" width="8.42578125" style="136" customWidth="1"/>
    <col min="2055" max="2055" width="7.28515625" style="136" customWidth="1"/>
    <col min="2056" max="2056" width="8.5703125" style="136" customWidth="1"/>
    <col min="2057" max="2057" width="7.42578125" style="136" customWidth="1"/>
    <col min="2058" max="2058" width="8.28515625" style="136" customWidth="1"/>
    <col min="2059" max="2059" width="7.42578125" style="136" customWidth="1"/>
    <col min="2060" max="2060" width="8.28515625" style="136" customWidth="1"/>
    <col min="2061" max="2061" width="7.140625" style="136" customWidth="1"/>
    <col min="2062" max="2062" width="7.28515625" style="136" customWidth="1"/>
    <col min="2063" max="2063" width="7.140625" style="136" customWidth="1"/>
    <col min="2064" max="2064" width="8.28515625" style="136" customWidth="1"/>
    <col min="2065" max="2065" width="9.28515625" style="136" customWidth="1"/>
    <col min="2066" max="2304" width="9.140625" style="136"/>
    <col min="2305" max="2305" width="3.140625" style="136" customWidth="1"/>
    <col min="2306" max="2306" width="20.28515625" style="136" customWidth="1"/>
    <col min="2307" max="2307" width="10.7109375" style="136" customWidth="1"/>
    <col min="2308" max="2308" width="8.28515625" style="136" customWidth="1"/>
    <col min="2309" max="2309" width="8" style="136" customWidth="1"/>
    <col min="2310" max="2310" width="8.42578125" style="136" customWidth="1"/>
    <col min="2311" max="2311" width="7.28515625" style="136" customWidth="1"/>
    <col min="2312" max="2312" width="8.5703125" style="136" customWidth="1"/>
    <col min="2313" max="2313" width="7.42578125" style="136" customWidth="1"/>
    <col min="2314" max="2314" width="8.28515625" style="136" customWidth="1"/>
    <col min="2315" max="2315" width="7.42578125" style="136" customWidth="1"/>
    <col min="2316" max="2316" width="8.28515625" style="136" customWidth="1"/>
    <col min="2317" max="2317" width="7.140625" style="136" customWidth="1"/>
    <col min="2318" max="2318" width="7.28515625" style="136" customWidth="1"/>
    <col min="2319" max="2319" width="7.140625" style="136" customWidth="1"/>
    <col min="2320" max="2320" width="8.28515625" style="136" customWidth="1"/>
    <col min="2321" max="2321" width="9.28515625" style="136" customWidth="1"/>
    <col min="2322" max="2560" width="9.140625" style="136"/>
    <col min="2561" max="2561" width="3.140625" style="136" customWidth="1"/>
    <col min="2562" max="2562" width="20.28515625" style="136" customWidth="1"/>
    <col min="2563" max="2563" width="10.7109375" style="136" customWidth="1"/>
    <col min="2564" max="2564" width="8.28515625" style="136" customWidth="1"/>
    <col min="2565" max="2565" width="8" style="136" customWidth="1"/>
    <col min="2566" max="2566" width="8.42578125" style="136" customWidth="1"/>
    <col min="2567" max="2567" width="7.28515625" style="136" customWidth="1"/>
    <col min="2568" max="2568" width="8.5703125" style="136" customWidth="1"/>
    <col min="2569" max="2569" width="7.42578125" style="136" customWidth="1"/>
    <col min="2570" max="2570" width="8.28515625" style="136" customWidth="1"/>
    <col min="2571" max="2571" width="7.42578125" style="136" customWidth="1"/>
    <col min="2572" max="2572" width="8.28515625" style="136" customWidth="1"/>
    <col min="2573" max="2573" width="7.140625" style="136" customWidth="1"/>
    <col min="2574" max="2574" width="7.28515625" style="136" customWidth="1"/>
    <col min="2575" max="2575" width="7.140625" style="136" customWidth="1"/>
    <col min="2576" max="2576" width="8.28515625" style="136" customWidth="1"/>
    <col min="2577" max="2577" width="9.28515625" style="136" customWidth="1"/>
    <col min="2578" max="2816" width="9.140625" style="136"/>
    <col min="2817" max="2817" width="3.140625" style="136" customWidth="1"/>
    <col min="2818" max="2818" width="20.28515625" style="136" customWidth="1"/>
    <col min="2819" max="2819" width="10.7109375" style="136" customWidth="1"/>
    <col min="2820" max="2820" width="8.28515625" style="136" customWidth="1"/>
    <col min="2821" max="2821" width="8" style="136" customWidth="1"/>
    <col min="2822" max="2822" width="8.42578125" style="136" customWidth="1"/>
    <col min="2823" max="2823" width="7.28515625" style="136" customWidth="1"/>
    <col min="2824" max="2824" width="8.5703125" style="136" customWidth="1"/>
    <col min="2825" max="2825" width="7.42578125" style="136" customWidth="1"/>
    <col min="2826" max="2826" width="8.28515625" style="136" customWidth="1"/>
    <col min="2827" max="2827" width="7.42578125" style="136" customWidth="1"/>
    <col min="2828" max="2828" width="8.28515625" style="136" customWidth="1"/>
    <col min="2829" max="2829" width="7.140625" style="136" customWidth="1"/>
    <col min="2830" max="2830" width="7.28515625" style="136" customWidth="1"/>
    <col min="2831" max="2831" width="7.140625" style="136" customWidth="1"/>
    <col min="2832" max="2832" width="8.28515625" style="136" customWidth="1"/>
    <col min="2833" max="2833" width="9.28515625" style="136" customWidth="1"/>
    <col min="2834" max="3072" width="9.140625" style="136"/>
    <col min="3073" max="3073" width="3.140625" style="136" customWidth="1"/>
    <col min="3074" max="3074" width="20.28515625" style="136" customWidth="1"/>
    <col min="3075" max="3075" width="10.7109375" style="136" customWidth="1"/>
    <col min="3076" max="3076" width="8.28515625" style="136" customWidth="1"/>
    <col min="3077" max="3077" width="8" style="136" customWidth="1"/>
    <col min="3078" max="3078" width="8.42578125" style="136" customWidth="1"/>
    <col min="3079" max="3079" width="7.28515625" style="136" customWidth="1"/>
    <col min="3080" max="3080" width="8.5703125" style="136" customWidth="1"/>
    <col min="3081" max="3081" width="7.42578125" style="136" customWidth="1"/>
    <col min="3082" max="3082" width="8.28515625" style="136" customWidth="1"/>
    <col min="3083" max="3083" width="7.42578125" style="136" customWidth="1"/>
    <col min="3084" max="3084" width="8.28515625" style="136" customWidth="1"/>
    <col min="3085" max="3085" width="7.140625" style="136" customWidth="1"/>
    <col min="3086" max="3086" width="7.28515625" style="136" customWidth="1"/>
    <col min="3087" max="3087" width="7.140625" style="136" customWidth="1"/>
    <col min="3088" max="3088" width="8.28515625" style="136" customWidth="1"/>
    <col min="3089" max="3089" width="9.28515625" style="136" customWidth="1"/>
    <col min="3090" max="3328" width="9.140625" style="136"/>
    <col min="3329" max="3329" width="3.140625" style="136" customWidth="1"/>
    <col min="3330" max="3330" width="20.28515625" style="136" customWidth="1"/>
    <col min="3331" max="3331" width="10.7109375" style="136" customWidth="1"/>
    <col min="3332" max="3332" width="8.28515625" style="136" customWidth="1"/>
    <col min="3333" max="3333" width="8" style="136" customWidth="1"/>
    <col min="3334" max="3334" width="8.42578125" style="136" customWidth="1"/>
    <col min="3335" max="3335" width="7.28515625" style="136" customWidth="1"/>
    <col min="3336" max="3336" width="8.5703125" style="136" customWidth="1"/>
    <col min="3337" max="3337" width="7.42578125" style="136" customWidth="1"/>
    <col min="3338" max="3338" width="8.28515625" style="136" customWidth="1"/>
    <col min="3339" max="3339" width="7.42578125" style="136" customWidth="1"/>
    <col min="3340" max="3340" width="8.28515625" style="136" customWidth="1"/>
    <col min="3341" max="3341" width="7.140625" style="136" customWidth="1"/>
    <col min="3342" max="3342" width="7.28515625" style="136" customWidth="1"/>
    <col min="3343" max="3343" width="7.140625" style="136" customWidth="1"/>
    <col min="3344" max="3344" width="8.28515625" style="136" customWidth="1"/>
    <col min="3345" max="3345" width="9.28515625" style="136" customWidth="1"/>
    <col min="3346" max="3584" width="9.140625" style="136"/>
    <col min="3585" max="3585" width="3.140625" style="136" customWidth="1"/>
    <col min="3586" max="3586" width="20.28515625" style="136" customWidth="1"/>
    <col min="3587" max="3587" width="10.7109375" style="136" customWidth="1"/>
    <col min="3588" max="3588" width="8.28515625" style="136" customWidth="1"/>
    <col min="3589" max="3589" width="8" style="136" customWidth="1"/>
    <col min="3590" max="3590" width="8.42578125" style="136" customWidth="1"/>
    <col min="3591" max="3591" width="7.28515625" style="136" customWidth="1"/>
    <col min="3592" max="3592" width="8.5703125" style="136" customWidth="1"/>
    <col min="3593" max="3593" width="7.42578125" style="136" customWidth="1"/>
    <col min="3594" max="3594" width="8.28515625" style="136" customWidth="1"/>
    <col min="3595" max="3595" width="7.42578125" style="136" customWidth="1"/>
    <col min="3596" max="3596" width="8.28515625" style="136" customWidth="1"/>
    <col min="3597" max="3597" width="7.140625" style="136" customWidth="1"/>
    <col min="3598" max="3598" width="7.28515625" style="136" customWidth="1"/>
    <col min="3599" max="3599" width="7.140625" style="136" customWidth="1"/>
    <col min="3600" max="3600" width="8.28515625" style="136" customWidth="1"/>
    <col min="3601" max="3601" width="9.28515625" style="136" customWidth="1"/>
    <col min="3602" max="3840" width="9.140625" style="136"/>
    <col min="3841" max="3841" width="3.140625" style="136" customWidth="1"/>
    <col min="3842" max="3842" width="20.28515625" style="136" customWidth="1"/>
    <col min="3843" max="3843" width="10.7109375" style="136" customWidth="1"/>
    <col min="3844" max="3844" width="8.28515625" style="136" customWidth="1"/>
    <col min="3845" max="3845" width="8" style="136" customWidth="1"/>
    <col min="3846" max="3846" width="8.42578125" style="136" customWidth="1"/>
    <col min="3847" max="3847" width="7.28515625" style="136" customWidth="1"/>
    <col min="3848" max="3848" width="8.5703125" style="136" customWidth="1"/>
    <col min="3849" max="3849" width="7.42578125" style="136" customWidth="1"/>
    <col min="3850" max="3850" width="8.28515625" style="136" customWidth="1"/>
    <col min="3851" max="3851" width="7.42578125" style="136" customWidth="1"/>
    <col min="3852" max="3852" width="8.28515625" style="136" customWidth="1"/>
    <col min="3853" max="3853" width="7.140625" style="136" customWidth="1"/>
    <col min="3854" max="3854" width="7.28515625" style="136" customWidth="1"/>
    <col min="3855" max="3855" width="7.140625" style="136" customWidth="1"/>
    <col min="3856" max="3856" width="8.28515625" style="136" customWidth="1"/>
    <col min="3857" max="3857" width="9.28515625" style="136" customWidth="1"/>
    <col min="3858" max="4096" width="9.140625" style="136"/>
    <col min="4097" max="4097" width="3.140625" style="136" customWidth="1"/>
    <col min="4098" max="4098" width="20.28515625" style="136" customWidth="1"/>
    <col min="4099" max="4099" width="10.7109375" style="136" customWidth="1"/>
    <col min="4100" max="4100" width="8.28515625" style="136" customWidth="1"/>
    <col min="4101" max="4101" width="8" style="136" customWidth="1"/>
    <col min="4102" max="4102" width="8.42578125" style="136" customWidth="1"/>
    <col min="4103" max="4103" width="7.28515625" style="136" customWidth="1"/>
    <col min="4104" max="4104" width="8.5703125" style="136" customWidth="1"/>
    <col min="4105" max="4105" width="7.42578125" style="136" customWidth="1"/>
    <col min="4106" max="4106" width="8.28515625" style="136" customWidth="1"/>
    <col min="4107" max="4107" width="7.42578125" style="136" customWidth="1"/>
    <col min="4108" max="4108" width="8.28515625" style="136" customWidth="1"/>
    <col min="4109" max="4109" width="7.140625" style="136" customWidth="1"/>
    <col min="4110" max="4110" width="7.28515625" style="136" customWidth="1"/>
    <col min="4111" max="4111" width="7.140625" style="136" customWidth="1"/>
    <col min="4112" max="4112" width="8.28515625" style="136" customWidth="1"/>
    <col min="4113" max="4113" width="9.28515625" style="136" customWidth="1"/>
    <col min="4114" max="4352" width="9.140625" style="136"/>
    <col min="4353" max="4353" width="3.140625" style="136" customWidth="1"/>
    <col min="4354" max="4354" width="20.28515625" style="136" customWidth="1"/>
    <col min="4355" max="4355" width="10.7109375" style="136" customWidth="1"/>
    <col min="4356" max="4356" width="8.28515625" style="136" customWidth="1"/>
    <col min="4357" max="4357" width="8" style="136" customWidth="1"/>
    <col min="4358" max="4358" width="8.42578125" style="136" customWidth="1"/>
    <col min="4359" max="4359" width="7.28515625" style="136" customWidth="1"/>
    <col min="4360" max="4360" width="8.5703125" style="136" customWidth="1"/>
    <col min="4361" max="4361" width="7.42578125" style="136" customWidth="1"/>
    <col min="4362" max="4362" width="8.28515625" style="136" customWidth="1"/>
    <col min="4363" max="4363" width="7.42578125" style="136" customWidth="1"/>
    <col min="4364" max="4364" width="8.28515625" style="136" customWidth="1"/>
    <col min="4365" max="4365" width="7.140625" style="136" customWidth="1"/>
    <col min="4366" max="4366" width="7.28515625" style="136" customWidth="1"/>
    <col min="4367" max="4367" width="7.140625" style="136" customWidth="1"/>
    <col min="4368" max="4368" width="8.28515625" style="136" customWidth="1"/>
    <col min="4369" max="4369" width="9.28515625" style="136" customWidth="1"/>
    <col min="4370" max="4608" width="9.140625" style="136"/>
    <col min="4609" max="4609" width="3.140625" style="136" customWidth="1"/>
    <col min="4610" max="4610" width="20.28515625" style="136" customWidth="1"/>
    <col min="4611" max="4611" width="10.7109375" style="136" customWidth="1"/>
    <col min="4612" max="4612" width="8.28515625" style="136" customWidth="1"/>
    <col min="4613" max="4613" width="8" style="136" customWidth="1"/>
    <col min="4614" max="4614" width="8.42578125" style="136" customWidth="1"/>
    <col min="4615" max="4615" width="7.28515625" style="136" customWidth="1"/>
    <col min="4616" max="4616" width="8.5703125" style="136" customWidth="1"/>
    <col min="4617" max="4617" width="7.42578125" style="136" customWidth="1"/>
    <col min="4618" max="4618" width="8.28515625" style="136" customWidth="1"/>
    <col min="4619" max="4619" width="7.42578125" style="136" customWidth="1"/>
    <col min="4620" max="4620" width="8.28515625" style="136" customWidth="1"/>
    <col min="4621" max="4621" width="7.140625" style="136" customWidth="1"/>
    <col min="4622" max="4622" width="7.28515625" style="136" customWidth="1"/>
    <col min="4623" max="4623" width="7.140625" style="136" customWidth="1"/>
    <col min="4624" max="4624" width="8.28515625" style="136" customWidth="1"/>
    <col min="4625" max="4625" width="9.28515625" style="136" customWidth="1"/>
    <col min="4626" max="4864" width="9.140625" style="136"/>
    <col min="4865" max="4865" width="3.140625" style="136" customWidth="1"/>
    <col min="4866" max="4866" width="20.28515625" style="136" customWidth="1"/>
    <col min="4867" max="4867" width="10.7109375" style="136" customWidth="1"/>
    <col min="4868" max="4868" width="8.28515625" style="136" customWidth="1"/>
    <col min="4869" max="4869" width="8" style="136" customWidth="1"/>
    <col min="4870" max="4870" width="8.42578125" style="136" customWidth="1"/>
    <col min="4871" max="4871" width="7.28515625" style="136" customWidth="1"/>
    <col min="4872" max="4872" width="8.5703125" style="136" customWidth="1"/>
    <col min="4873" max="4873" width="7.42578125" style="136" customWidth="1"/>
    <col min="4874" max="4874" width="8.28515625" style="136" customWidth="1"/>
    <col min="4875" max="4875" width="7.42578125" style="136" customWidth="1"/>
    <col min="4876" max="4876" width="8.28515625" style="136" customWidth="1"/>
    <col min="4877" max="4877" width="7.140625" style="136" customWidth="1"/>
    <col min="4878" max="4878" width="7.28515625" style="136" customWidth="1"/>
    <col min="4879" max="4879" width="7.140625" style="136" customWidth="1"/>
    <col min="4880" max="4880" width="8.28515625" style="136" customWidth="1"/>
    <col min="4881" max="4881" width="9.28515625" style="136" customWidth="1"/>
    <col min="4882" max="5120" width="9.140625" style="136"/>
    <col min="5121" max="5121" width="3.140625" style="136" customWidth="1"/>
    <col min="5122" max="5122" width="20.28515625" style="136" customWidth="1"/>
    <col min="5123" max="5123" width="10.7109375" style="136" customWidth="1"/>
    <col min="5124" max="5124" width="8.28515625" style="136" customWidth="1"/>
    <col min="5125" max="5125" width="8" style="136" customWidth="1"/>
    <col min="5126" max="5126" width="8.42578125" style="136" customWidth="1"/>
    <col min="5127" max="5127" width="7.28515625" style="136" customWidth="1"/>
    <col min="5128" max="5128" width="8.5703125" style="136" customWidth="1"/>
    <col min="5129" max="5129" width="7.42578125" style="136" customWidth="1"/>
    <col min="5130" max="5130" width="8.28515625" style="136" customWidth="1"/>
    <col min="5131" max="5131" width="7.42578125" style="136" customWidth="1"/>
    <col min="5132" max="5132" width="8.28515625" style="136" customWidth="1"/>
    <col min="5133" max="5133" width="7.140625" style="136" customWidth="1"/>
    <col min="5134" max="5134" width="7.28515625" style="136" customWidth="1"/>
    <col min="5135" max="5135" width="7.140625" style="136" customWidth="1"/>
    <col min="5136" max="5136" width="8.28515625" style="136" customWidth="1"/>
    <col min="5137" max="5137" width="9.28515625" style="136" customWidth="1"/>
    <col min="5138" max="5376" width="9.140625" style="136"/>
    <col min="5377" max="5377" width="3.140625" style="136" customWidth="1"/>
    <col min="5378" max="5378" width="20.28515625" style="136" customWidth="1"/>
    <col min="5379" max="5379" width="10.7109375" style="136" customWidth="1"/>
    <col min="5380" max="5380" width="8.28515625" style="136" customWidth="1"/>
    <col min="5381" max="5381" width="8" style="136" customWidth="1"/>
    <col min="5382" max="5382" width="8.42578125" style="136" customWidth="1"/>
    <col min="5383" max="5383" width="7.28515625" style="136" customWidth="1"/>
    <col min="5384" max="5384" width="8.5703125" style="136" customWidth="1"/>
    <col min="5385" max="5385" width="7.42578125" style="136" customWidth="1"/>
    <col min="5386" max="5386" width="8.28515625" style="136" customWidth="1"/>
    <col min="5387" max="5387" width="7.42578125" style="136" customWidth="1"/>
    <col min="5388" max="5388" width="8.28515625" style="136" customWidth="1"/>
    <col min="5389" max="5389" width="7.140625" style="136" customWidth="1"/>
    <col min="5390" max="5390" width="7.28515625" style="136" customWidth="1"/>
    <col min="5391" max="5391" width="7.140625" style="136" customWidth="1"/>
    <col min="5392" max="5392" width="8.28515625" style="136" customWidth="1"/>
    <col min="5393" max="5393" width="9.28515625" style="136" customWidth="1"/>
    <col min="5394" max="5632" width="9.140625" style="136"/>
    <col min="5633" max="5633" width="3.140625" style="136" customWidth="1"/>
    <col min="5634" max="5634" width="20.28515625" style="136" customWidth="1"/>
    <col min="5635" max="5635" width="10.7109375" style="136" customWidth="1"/>
    <col min="5636" max="5636" width="8.28515625" style="136" customWidth="1"/>
    <col min="5637" max="5637" width="8" style="136" customWidth="1"/>
    <col min="5638" max="5638" width="8.42578125" style="136" customWidth="1"/>
    <col min="5639" max="5639" width="7.28515625" style="136" customWidth="1"/>
    <col min="5640" max="5640" width="8.5703125" style="136" customWidth="1"/>
    <col min="5641" max="5641" width="7.42578125" style="136" customWidth="1"/>
    <col min="5642" max="5642" width="8.28515625" style="136" customWidth="1"/>
    <col min="5643" max="5643" width="7.42578125" style="136" customWidth="1"/>
    <col min="5644" max="5644" width="8.28515625" style="136" customWidth="1"/>
    <col min="5645" max="5645" width="7.140625" style="136" customWidth="1"/>
    <col min="5646" max="5646" width="7.28515625" style="136" customWidth="1"/>
    <col min="5647" max="5647" width="7.140625" style="136" customWidth="1"/>
    <col min="5648" max="5648" width="8.28515625" style="136" customWidth="1"/>
    <col min="5649" max="5649" width="9.28515625" style="136" customWidth="1"/>
    <col min="5650" max="5888" width="9.140625" style="136"/>
    <col min="5889" max="5889" width="3.140625" style="136" customWidth="1"/>
    <col min="5890" max="5890" width="20.28515625" style="136" customWidth="1"/>
    <col min="5891" max="5891" width="10.7109375" style="136" customWidth="1"/>
    <col min="5892" max="5892" width="8.28515625" style="136" customWidth="1"/>
    <col min="5893" max="5893" width="8" style="136" customWidth="1"/>
    <col min="5894" max="5894" width="8.42578125" style="136" customWidth="1"/>
    <col min="5895" max="5895" width="7.28515625" style="136" customWidth="1"/>
    <col min="5896" max="5896" width="8.5703125" style="136" customWidth="1"/>
    <col min="5897" max="5897" width="7.42578125" style="136" customWidth="1"/>
    <col min="5898" max="5898" width="8.28515625" style="136" customWidth="1"/>
    <col min="5899" max="5899" width="7.42578125" style="136" customWidth="1"/>
    <col min="5900" max="5900" width="8.28515625" style="136" customWidth="1"/>
    <col min="5901" max="5901" width="7.140625" style="136" customWidth="1"/>
    <col min="5902" max="5902" width="7.28515625" style="136" customWidth="1"/>
    <col min="5903" max="5903" width="7.140625" style="136" customWidth="1"/>
    <col min="5904" max="5904" width="8.28515625" style="136" customWidth="1"/>
    <col min="5905" max="5905" width="9.28515625" style="136" customWidth="1"/>
    <col min="5906" max="6144" width="9.140625" style="136"/>
    <col min="6145" max="6145" width="3.140625" style="136" customWidth="1"/>
    <col min="6146" max="6146" width="20.28515625" style="136" customWidth="1"/>
    <col min="6147" max="6147" width="10.7109375" style="136" customWidth="1"/>
    <col min="6148" max="6148" width="8.28515625" style="136" customWidth="1"/>
    <col min="6149" max="6149" width="8" style="136" customWidth="1"/>
    <col min="6150" max="6150" width="8.42578125" style="136" customWidth="1"/>
    <col min="6151" max="6151" width="7.28515625" style="136" customWidth="1"/>
    <col min="6152" max="6152" width="8.5703125" style="136" customWidth="1"/>
    <col min="6153" max="6153" width="7.42578125" style="136" customWidth="1"/>
    <col min="6154" max="6154" width="8.28515625" style="136" customWidth="1"/>
    <col min="6155" max="6155" width="7.42578125" style="136" customWidth="1"/>
    <col min="6156" max="6156" width="8.28515625" style="136" customWidth="1"/>
    <col min="6157" max="6157" width="7.140625" style="136" customWidth="1"/>
    <col min="6158" max="6158" width="7.28515625" style="136" customWidth="1"/>
    <col min="6159" max="6159" width="7.140625" style="136" customWidth="1"/>
    <col min="6160" max="6160" width="8.28515625" style="136" customWidth="1"/>
    <col min="6161" max="6161" width="9.28515625" style="136" customWidth="1"/>
    <col min="6162" max="6400" width="9.140625" style="136"/>
    <col min="6401" max="6401" width="3.140625" style="136" customWidth="1"/>
    <col min="6402" max="6402" width="20.28515625" style="136" customWidth="1"/>
    <col min="6403" max="6403" width="10.7109375" style="136" customWidth="1"/>
    <col min="6404" max="6404" width="8.28515625" style="136" customWidth="1"/>
    <col min="6405" max="6405" width="8" style="136" customWidth="1"/>
    <col min="6406" max="6406" width="8.42578125" style="136" customWidth="1"/>
    <col min="6407" max="6407" width="7.28515625" style="136" customWidth="1"/>
    <col min="6408" max="6408" width="8.5703125" style="136" customWidth="1"/>
    <col min="6409" max="6409" width="7.42578125" style="136" customWidth="1"/>
    <col min="6410" max="6410" width="8.28515625" style="136" customWidth="1"/>
    <col min="6411" max="6411" width="7.42578125" style="136" customWidth="1"/>
    <col min="6412" max="6412" width="8.28515625" style="136" customWidth="1"/>
    <col min="6413" max="6413" width="7.140625" style="136" customWidth="1"/>
    <col min="6414" max="6414" width="7.28515625" style="136" customWidth="1"/>
    <col min="6415" max="6415" width="7.140625" style="136" customWidth="1"/>
    <col min="6416" max="6416" width="8.28515625" style="136" customWidth="1"/>
    <col min="6417" max="6417" width="9.28515625" style="136" customWidth="1"/>
    <col min="6418" max="6656" width="9.140625" style="136"/>
    <col min="6657" max="6657" width="3.140625" style="136" customWidth="1"/>
    <col min="6658" max="6658" width="20.28515625" style="136" customWidth="1"/>
    <col min="6659" max="6659" width="10.7109375" style="136" customWidth="1"/>
    <col min="6660" max="6660" width="8.28515625" style="136" customWidth="1"/>
    <col min="6661" max="6661" width="8" style="136" customWidth="1"/>
    <col min="6662" max="6662" width="8.42578125" style="136" customWidth="1"/>
    <col min="6663" max="6663" width="7.28515625" style="136" customWidth="1"/>
    <col min="6664" max="6664" width="8.5703125" style="136" customWidth="1"/>
    <col min="6665" max="6665" width="7.42578125" style="136" customWidth="1"/>
    <col min="6666" max="6666" width="8.28515625" style="136" customWidth="1"/>
    <col min="6667" max="6667" width="7.42578125" style="136" customWidth="1"/>
    <col min="6668" max="6668" width="8.28515625" style="136" customWidth="1"/>
    <col min="6669" max="6669" width="7.140625" style="136" customWidth="1"/>
    <col min="6670" max="6670" width="7.28515625" style="136" customWidth="1"/>
    <col min="6671" max="6671" width="7.140625" style="136" customWidth="1"/>
    <col min="6672" max="6672" width="8.28515625" style="136" customWidth="1"/>
    <col min="6673" max="6673" width="9.28515625" style="136" customWidth="1"/>
    <col min="6674" max="6912" width="9.140625" style="136"/>
    <col min="6913" max="6913" width="3.140625" style="136" customWidth="1"/>
    <col min="6914" max="6914" width="20.28515625" style="136" customWidth="1"/>
    <col min="6915" max="6915" width="10.7109375" style="136" customWidth="1"/>
    <col min="6916" max="6916" width="8.28515625" style="136" customWidth="1"/>
    <col min="6917" max="6917" width="8" style="136" customWidth="1"/>
    <col min="6918" max="6918" width="8.42578125" style="136" customWidth="1"/>
    <col min="6919" max="6919" width="7.28515625" style="136" customWidth="1"/>
    <col min="6920" max="6920" width="8.5703125" style="136" customWidth="1"/>
    <col min="6921" max="6921" width="7.42578125" style="136" customWidth="1"/>
    <col min="6922" max="6922" width="8.28515625" style="136" customWidth="1"/>
    <col min="6923" max="6923" width="7.42578125" style="136" customWidth="1"/>
    <col min="6924" max="6924" width="8.28515625" style="136" customWidth="1"/>
    <col min="6925" max="6925" width="7.140625" style="136" customWidth="1"/>
    <col min="6926" max="6926" width="7.28515625" style="136" customWidth="1"/>
    <col min="6927" max="6927" width="7.140625" style="136" customWidth="1"/>
    <col min="6928" max="6928" width="8.28515625" style="136" customWidth="1"/>
    <col min="6929" max="6929" width="9.28515625" style="136" customWidth="1"/>
    <col min="6930" max="7168" width="9.140625" style="136"/>
    <col min="7169" max="7169" width="3.140625" style="136" customWidth="1"/>
    <col min="7170" max="7170" width="20.28515625" style="136" customWidth="1"/>
    <col min="7171" max="7171" width="10.7109375" style="136" customWidth="1"/>
    <col min="7172" max="7172" width="8.28515625" style="136" customWidth="1"/>
    <col min="7173" max="7173" width="8" style="136" customWidth="1"/>
    <col min="7174" max="7174" width="8.42578125" style="136" customWidth="1"/>
    <col min="7175" max="7175" width="7.28515625" style="136" customWidth="1"/>
    <col min="7176" max="7176" width="8.5703125" style="136" customWidth="1"/>
    <col min="7177" max="7177" width="7.42578125" style="136" customWidth="1"/>
    <col min="7178" max="7178" width="8.28515625" style="136" customWidth="1"/>
    <col min="7179" max="7179" width="7.42578125" style="136" customWidth="1"/>
    <col min="7180" max="7180" width="8.28515625" style="136" customWidth="1"/>
    <col min="7181" max="7181" width="7.140625" style="136" customWidth="1"/>
    <col min="7182" max="7182" width="7.28515625" style="136" customWidth="1"/>
    <col min="7183" max="7183" width="7.140625" style="136" customWidth="1"/>
    <col min="7184" max="7184" width="8.28515625" style="136" customWidth="1"/>
    <col min="7185" max="7185" width="9.28515625" style="136" customWidth="1"/>
    <col min="7186" max="7424" width="9.140625" style="136"/>
    <col min="7425" max="7425" width="3.140625" style="136" customWidth="1"/>
    <col min="7426" max="7426" width="20.28515625" style="136" customWidth="1"/>
    <col min="7427" max="7427" width="10.7109375" style="136" customWidth="1"/>
    <col min="7428" max="7428" width="8.28515625" style="136" customWidth="1"/>
    <col min="7429" max="7429" width="8" style="136" customWidth="1"/>
    <col min="7430" max="7430" width="8.42578125" style="136" customWidth="1"/>
    <col min="7431" max="7431" width="7.28515625" style="136" customWidth="1"/>
    <col min="7432" max="7432" width="8.5703125" style="136" customWidth="1"/>
    <col min="7433" max="7433" width="7.42578125" style="136" customWidth="1"/>
    <col min="7434" max="7434" width="8.28515625" style="136" customWidth="1"/>
    <col min="7435" max="7435" width="7.42578125" style="136" customWidth="1"/>
    <col min="7436" max="7436" width="8.28515625" style="136" customWidth="1"/>
    <col min="7437" max="7437" width="7.140625" style="136" customWidth="1"/>
    <col min="7438" max="7438" width="7.28515625" style="136" customWidth="1"/>
    <col min="7439" max="7439" width="7.140625" style="136" customWidth="1"/>
    <col min="7440" max="7440" width="8.28515625" style="136" customWidth="1"/>
    <col min="7441" max="7441" width="9.28515625" style="136" customWidth="1"/>
    <col min="7442" max="7680" width="9.140625" style="136"/>
    <col min="7681" max="7681" width="3.140625" style="136" customWidth="1"/>
    <col min="7682" max="7682" width="20.28515625" style="136" customWidth="1"/>
    <col min="7683" max="7683" width="10.7109375" style="136" customWidth="1"/>
    <col min="7684" max="7684" width="8.28515625" style="136" customWidth="1"/>
    <col min="7685" max="7685" width="8" style="136" customWidth="1"/>
    <col min="7686" max="7686" width="8.42578125" style="136" customWidth="1"/>
    <col min="7687" max="7687" width="7.28515625" style="136" customWidth="1"/>
    <col min="7688" max="7688" width="8.5703125" style="136" customWidth="1"/>
    <col min="7689" max="7689" width="7.42578125" style="136" customWidth="1"/>
    <col min="7690" max="7690" width="8.28515625" style="136" customWidth="1"/>
    <col min="7691" max="7691" width="7.42578125" style="136" customWidth="1"/>
    <col min="7692" max="7692" width="8.28515625" style="136" customWidth="1"/>
    <col min="7693" max="7693" width="7.140625" style="136" customWidth="1"/>
    <col min="7694" max="7694" width="7.28515625" style="136" customWidth="1"/>
    <col min="7695" max="7695" width="7.140625" style="136" customWidth="1"/>
    <col min="7696" max="7696" width="8.28515625" style="136" customWidth="1"/>
    <col min="7697" max="7697" width="9.28515625" style="136" customWidth="1"/>
    <col min="7698" max="7936" width="9.140625" style="136"/>
    <col min="7937" max="7937" width="3.140625" style="136" customWidth="1"/>
    <col min="7938" max="7938" width="20.28515625" style="136" customWidth="1"/>
    <col min="7939" max="7939" width="10.7109375" style="136" customWidth="1"/>
    <col min="7940" max="7940" width="8.28515625" style="136" customWidth="1"/>
    <col min="7941" max="7941" width="8" style="136" customWidth="1"/>
    <col min="7942" max="7942" width="8.42578125" style="136" customWidth="1"/>
    <col min="7943" max="7943" width="7.28515625" style="136" customWidth="1"/>
    <col min="7944" max="7944" width="8.5703125" style="136" customWidth="1"/>
    <col min="7945" max="7945" width="7.42578125" style="136" customWidth="1"/>
    <col min="7946" max="7946" width="8.28515625" style="136" customWidth="1"/>
    <col min="7947" max="7947" width="7.42578125" style="136" customWidth="1"/>
    <col min="7948" max="7948" width="8.28515625" style="136" customWidth="1"/>
    <col min="7949" max="7949" width="7.140625" style="136" customWidth="1"/>
    <col min="7950" max="7950" width="7.28515625" style="136" customWidth="1"/>
    <col min="7951" max="7951" width="7.140625" style="136" customWidth="1"/>
    <col min="7952" max="7952" width="8.28515625" style="136" customWidth="1"/>
    <col min="7953" max="7953" width="9.28515625" style="136" customWidth="1"/>
    <col min="7954" max="8192" width="9.140625" style="136"/>
    <col min="8193" max="8193" width="3.140625" style="136" customWidth="1"/>
    <col min="8194" max="8194" width="20.28515625" style="136" customWidth="1"/>
    <col min="8195" max="8195" width="10.7109375" style="136" customWidth="1"/>
    <col min="8196" max="8196" width="8.28515625" style="136" customWidth="1"/>
    <col min="8197" max="8197" width="8" style="136" customWidth="1"/>
    <col min="8198" max="8198" width="8.42578125" style="136" customWidth="1"/>
    <col min="8199" max="8199" width="7.28515625" style="136" customWidth="1"/>
    <col min="8200" max="8200" width="8.5703125" style="136" customWidth="1"/>
    <col min="8201" max="8201" width="7.42578125" style="136" customWidth="1"/>
    <col min="8202" max="8202" width="8.28515625" style="136" customWidth="1"/>
    <col min="8203" max="8203" width="7.42578125" style="136" customWidth="1"/>
    <col min="8204" max="8204" width="8.28515625" style="136" customWidth="1"/>
    <col min="8205" max="8205" width="7.140625" style="136" customWidth="1"/>
    <col min="8206" max="8206" width="7.28515625" style="136" customWidth="1"/>
    <col min="8207" max="8207" width="7.140625" style="136" customWidth="1"/>
    <col min="8208" max="8208" width="8.28515625" style="136" customWidth="1"/>
    <col min="8209" max="8209" width="9.28515625" style="136" customWidth="1"/>
    <col min="8210" max="8448" width="9.140625" style="136"/>
    <col min="8449" max="8449" width="3.140625" style="136" customWidth="1"/>
    <col min="8450" max="8450" width="20.28515625" style="136" customWidth="1"/>
    <col min="8451" max="8451" width="10.7109375" style="136" customWidth="1"/>
    <col min="8452" max="8452" width="8.28515625" style="136" customWidth="1"/>
    <col min="8453" max="8453" width="8" style="136" customWidth="1"/>
    <col min="8454" max="8454" width="8.42578125" style="136" customWidth="1"/>
    <col min="8455" max="8455" width="7.28515625" style="136" customWidth="1"/>
    <col min="8456" max="8456" width="8.5703125" style="136" customWidth="1"/>
    <col min="8457" max="8457" width="7.42578125" style="136" customWidth="1"/>
    <col min="8458" max="8458" width="8.28515625" style="136" customWidth="1"/>
    <col min="8459" max="8459" width="7.42578125" style="136" customWidth="1"/>
    <col min="8460" max="8460" width="8.28515625" style="136" customWidth="1"/>
    <col min="8461" max="8461" width="7.140625" style="136" customWidth="1"/>
    <col min="8462" max="8462" width="7.28515625" style="136" customWidth="1"/>
    <col min="8463" max="8463" width="7.140625" style="136" customWidth="1"/>
    <col min="8464" max="8464" width="8.28515625" style="136" customWidth="1"/>
    <col min="8465" max="8465" width="9.28515625" style="136" customWidth="1"/>
    <col min="8466" max="8704" width="9.140625" style="136"/>
    <col min="8705" max="8705" width="3.140625" style="136" customWidth="1"/>
    <col min="8706" max="8706" width="20.28515625" style="136" customWidth="1"/>
    <col min="8707" max="8707" width="10.7109375" style="136" customWidth="1"/>
    <col min="8708" max="8708" width="8.28515625" style="136" customWidth="1"/>
    <col min="8709" max="8709" width="8" style="136" customWidth="1"/>
    <col min="8710" max="8710" width="8.42578125" style="136" customWidth="1"/>
    <col min="8711" max="8711" width="7.28515625" style="136" customWidth="1"/>
    <col min="8712" max="8712" width="8.5703125" style="136" customWidth="1"/>
    <col min="8713" max="8713" width="7.42578125" style="136" customWidth="1"/>
    <col min="8714" max="8714" width="8.28515625" style="136" customWidth="1"/>
    <col min="8715" max="8715" width="7.42578125" style="136" customWidth="1"/>
    <col min="8716" max="8716" width="8.28515625" style="136" customWidth="1"/>
    <col min="8717" max="8717" width="7.140625" style="136" customWidth="1"/>
    <col min="8718" max="8718" width="7.28515625" style="136" customWidth="1"/>
    <col min="8719" max="8719" width="7.140625" style="136" customWidth="1"/>
    <col min="8720" max="8720" width="8.28515625" style="136" customWidth="1"/>
    <col min="8721" max="8721" width="9.28515625" style="136" customWidth="1"/>
    <col min="8722" max="8960" width="9.140625" style="136"/>
    <col min="8961" max="8961" width="3.140625" style="136" customWidth="1"/>
    <col min="8962" max="8962" width="20.28515625" style="136" customWidth="1"/>
    <col min="8963" max="8963" width="10.7109375" style="136" customWidth="1"/>
    <col min="8964" max="8964" width="8.28515625" style="136" customWidth="1"/>
    <col min="8965" max="8965" width="8" style="136" customWidth="1"/>
    <col min="8966" max="8966" width="8.42578125" style="136" customWidth="1"/>
    <col min="8967" max="8967" width="7.28515625" style="136" customWidth="1"/>
    <col min="8968" max="8968" width="8.5703125" style="136" customWidth="1"/>
    <col min="8969" max="8969" width="7.42578125" style="136" customWidth="1"/>
    <col min="8970" max="8970" width="8.28515625" style="136" customWidth="1"/>
    <col min="8971" max="8971" width="7.42578125" style="136" customWidth="1"/>
    <col min="8972" max="8972" width="8.28515625" style="136" customWidth="1"/>
    <col min="8973" max="8973" width="7.140625" style="136" customWidth="1"/>
    <col min="8974" max="8974" width="7.28515625" style="136" customWidth="1"/>
    <col min="8975" max="8975" width="7.140625" style="136" customWidth="1"/>
    <col min="8976" max="8976" width="8.28515625" style="136" customWidth="1"/>
    <col min="8977" max="8977" width="9.28515625" style="136" customWidth="1"/>
    <col min="8978" max="9216" width="9.140625" style="136"/>
    <col min="9217" max="9217" width="3.140625" style="136" customWidth="1"/>
    <col min="9218" max="9218" width="20.28515625" style="136" customWidth="1"/>
    <col min="9219" max="9219" width="10.7109375" style="136" customWidth="1"/>
    <col min="9220" max="9220" width="8.28515625" style="136" customWidth="1"/>
    <col min="9221" max="9221" width="8" style="136" customWidth="1"/>
    <col min="9222" max="9222" width="8.42578125" style="136" customWidth="1"/>
    <col min="9223" max="9223" width="7.28515625" style="136" customWidth="1"/>
    <col min="9224" max="9224" width="8.5703125" style="136" customWidth="1"/>
    <col min="9225" max="9225" width="7.42578125" style="136" customWidth="1"/>
    <col min="9226" max="9226" width="8.28515625" style="136" customWidth="1"/>
    <col min="9227" max="9227" width="7.42578125" style="136" customWidth="1"/>
    <col min="9228" max="9228" width="8.28515625" style="136" customWidth="1"/>
    <col min="9229" max="9229" width="7.140625" style="136" customWidth="1"/>
    <col min="9230" max="9230" width="7.28515625" style="136" customWidth="1"/>
    <col min="9231" max="9231" width="7.140625" style="136" customWidth="1"/>
    <col min="9232" max="9232" width="8.28515625" style="136" customWidth="1"/>
    <col min="9233" max="9233" width="9.28515625" style="136" customWidth="1"/>
    <col min="9234" max="9472" width="9.140625" style="136"/>
    <col min="9473" max="9473" width="3.140625" style="136" customWidth="1"/>
    <col min="9474" max="9474" width="20.28515625" style="136" customWidth="1"/>
    <col min="9475" max="9475" width="10.7109375" style="136" customWidth="1"/>
    <col min="9476" max="9476" width="8.28515625" style="136" customWidth="1"/>
    <col min="9477" max="9477" width="8" style="136" customWidth="1"/>
    <col min="9478" max="9478" width="8.42578125" style="136" customWidth="1"/>
    <col min="9479" max="9479" width="7.28515625" style="136" customWidth="1"/>
    <col min="9480" max="9480" width="8.5703125" style="136" customWidth="1"/>
    <col min="9481" max="9481" width="7.42578125" style="136" customWidth="1"/>
    <col min="9482" max="9482" width="8.28515625" style="136" customWidth="1"/>
    <col min="9483" max="9483" width="7.42578125" style="136" customWidth="1"/>
    <col min="9484" max="9484" width="8.28515625" style="136" customWidth="1"/>
    <col min="9485" max="9485" width="7.140625" style="136" customWidth="1"/>
    <col min="9486" max="9486" width="7.28515625" style="136" customWidth="1"/>
    <col min="9487" max="9487" width="7.140625" style="136" customWidth="1"/>
    <col min="9488" max="9488" width="8.28515625" style="136" customWidth="1"/>
    <col min="9489" max="9489" width="9.28515625" style="136" customWidth="1"/>
    <col min="9490" max="9728" width="9.140625" style="136"/>
    <col min="9729" max="9729" width="3.140625" style="136" customWidth="1"/>
    <col min="9730" max="9730" width="20.28515625" style="136" customWidth="1"/>
    <col min="9731" max="9731" width="10.7109375" style="136" customWidth="1"/>
    <col min="9732" max="9732" width="8.28515625" style="136" customWidth="1"/>
    <col min="9733" max="9733" width="8" style="136" customWidth="1"/>
    <col min="9734" max="9734" width="8.42578125" style="136" customWidth="1"/>
    <col min="9735" max="9735" width="7.28515625" style="136" customWidth="1"/>
    <col min="9736" max="9736" width="8.5703125" style="136" customWidth="1"/>
    <col min="9737" max="9737" width="7.42578125" style="136" customWidth="1"/>
    <col min="9738" max="9738" width="8.28515625" style="136" customWidth="1"/>
    <col min="9739" max="9739" width="7.42578125" style="136" customWidth="1"/>
    <col min="9740" max="9740" width="8.28515625" style="136" customWidth="1"/>
    <col min="9741" max="9741" width="7.140625" style="136" customWidth="1"/>
    <col min="9742" max="9742" width="7.28515625" style="136" customWidth="1"/>
    <col min="9743" max="9743" width="7.140625" style="136" customWidth="1"/>
    <col min="9744" max="9744" width="8.28515625" style="136" customWidth="1"/>
    <col min="9745" max="9745" width="9.28515625" style="136" customWidth="1"/>
    <col min="9746" max="9984" width="9.140625" style="136"/>
    <col min="9985" max="9985" width="3.140625" style="136" customWidth="1"/>
    <col min="9986" max="9986" width="20.28515625" style="136" customWidth="1"/>
    <col min="9987" max="9987" width="10.7109375" style="136" customWidth="1"/>
    <col min="9988" max="9988" width="8.28515625" style="136" customWidth="1"/>
    <col min="9989" max="9989" width="8" style="136" customWidth="1"/>
    <col min="9990" max="9990" width="8.42578125" style="136" customWidth="1"/>
    <col min="9991" max="9991" width="7.28515625" style="136" customWidth="1"/>
    <col min="9992" max="9992" width="8.5703125" style="136" customWidth="1"/>
    <col min="9993" max="9993" width="7.42578125" style="136" customWidth="1"/>
    <col min="9994" max="9994" width="8.28515625" style="136" customWidth="1"/>
    <col min="9995" max="9995" width="7.42578125" style="136" customWidth="1"/>
    <col min="9996" max="9996" width="8.28515625" style="136" customWidth="1"/>
    <col min="9997" max="9997" width="7.140625" style="136" customWidth="1"/>
    <col min="9998" max="9998" width="7.28515625" style="136" customWidth="1"/>
    <col min="9999" max="9999" width="7.140625" style="136" customWidth="1"/>
    <col min="10000" max="10000" width="8.28515625" style="136" customWidth="1"/>
    <col min="10001" max="10001" width="9.28515625" style="136" customWidth="1"/>
    <col min="10002" max="10240" width="9.140625" style="136"/>
    <col min="10241" max="10241" width="3.140625" style="136" customWidth="1"/>
    <col min="10242" max="10242" width="20.28515625" style="136" customWidth="1"/>
    <col min="10243" max="10243" width="10.7109375" style="136" customWidth="1"/>
    <col min="10244" max="10244" width="8.28515625" style="136" customWidth="1"/>
    <col min="10245" max="10245" width="8" style="136" customWidth="1"/>
    <col min="10246" max="10246" width="8.42578125" style="136" customWidth="1"/>
    <col min="10247" max="10247" width="7.28515625" style="136" customWidth="1"/>
    <col min="10248" max="10248" width="8.5703125" style="136" customWidth="1"/>
    <col min="10249" max="10249" width="7.42578125" style="136" customWidth="1"/>
    <col min="10250" max="10250" width="8.28515625" style="136" customWidth="1"/>
    <col min="10251" max="10251" width="7.42578125" style="136" customWidth="1"/>
    <col min="10252" max="10252" width="8.28515625" style="136" customWidth="1"/>
    <col min="10253" max="10253" width="7.140625" style="136" customWidth="1"/>
    <col min="10254" max="10254" width="7.28515625" style="136" customWidth="1"/>
    <col min="10255" max="10255" width="7.140625" style="136" customWidth="1"/>
    <col min="10256" max="10256" width="8.28515625" style="136" customWidth="1"/>
    <col min="10257" max="10257" width="9.28515625" style="136" customWidth="1"/>
    <col min="10258" max="10496" width="9.140625" style="136"/>
    <col min="10497" max="10497" width="3.140625" style="136" customWidth="1"/>
    <col min="10498" max="10498" width="20.28515625" style="136" customWidth="1"/>
    <col min="10499" max="10499" width="10.7109375" style="136" customWidth="1"/>
    <col min="10500" max="10500" width="8.28515625" style="136" customWidth="1"/>
    <col min="10501" max="10501" width="8" style="136" customWidth="1"/>
    <col min="10502" max="10502" width="8.42578125" style="136" customWidth="1"/>
    <col min="10503" max="10503" width="7.28515625" style="136" customWidth="1"/>
    <col min="10504" max="10504" width="8.5703125" style="136" customWidth="1"/>
    <col min="10505" max="10505" width="7.42578125" style="136" customWidth="1"/>
    <col min="10506" max="10506" width="8.28515625" style="136" customWidth="1"/>
    <col min="10507" max="10507" width="7.42578125" style="136" customWidth="1"/>
    <col min="10508" max="10508" width="8.28515625" style="136" customWidth="1"/>
    <col min="10509" max="10509" width="7.140625" style="136" customWidth="1"/>
    <col min="10510" max="10510" width="7.28515625" style="136" customWidth="1"/>
    <col min="10511" max="10511" width="7.140625" style="136" customWidth="1"/>
    <col min="10512" max="10512" width="8.28515625" style="136" customWidth="1"/>
    <col min="10513" max="10513" width="9.28515625" style="136" customWidth="1"/>
    <col min="10514" max="10752" width="9.140625" style="136"/>
    <col min="10753" max="10753" width="3.140625" style="136" customWidth="1"/>
    <col min="10754" max="10754" width="20.28515625" style="136" customWidth="1"/>
    <col min="10755" max="10755" width="10.7109375" style="136" customWidth="1"/>
    <col min="10756" max="10756" width="8.28515625" style="136" customWidth="1"/>
    <col min="10757" max="10757" width="8" style="136" customWidth="1"/>
    <col min="10758" max="10758" width="8.42578125" style="136" customWidth="1"/>
    <col min="10759" max="10759" width="7.28515625" style="136" customWidth="1"/>
    <col min="10760" max="10760" width="8.5703125" style="136" customWidth="1"/>
    <col min="10761" max="10761" width="7.42578125" style="136" customWidth="1"/>
    <col min="10762" max="10762" width="8.28515625" style="136" customWidth="1"/>
    <col min="10763" max="10763" width="7.42578125" style="136" customWidth="1"/>
    <col min="10764" max="10764" width="8.28515625" style="136" customWidth="1"/>
    <col min="10765" max="10765" width="7.140625" style="136" customWidth="1"/>
    <col min="10766" max="10766" width="7.28515625" style="136" customWidth="1"/>
    <col min="10767" max="10767" width="7.140625" style="136" customWidth="1"/>
    <col min="10768" max="10768" width="8.28515625" style="136" customWidth="1"/>
    <col min="10769" max="10769" width="9.28515625" style="136" customWidth="1"/>
    <col min="10770" max="11008" width="9.140625" style="136"/>
    <col min="11009" max="11009" width="3.140625" style="136" customWidth="1"/>
    <col min="11010" max="11010" width="20.28515625" style="136" customWidth="1"/>
    <col min="11011" max="11011" width="10.7109375" style="136" customWidth="1"/>
    <col min="11012" max="11012" width="8.28515625" style="136" customWidth="1"/>
    <col min="11013" max="11013" width="8" style="136" customWidth="1"/>
    <col min="11014" max="11014" width="8.42578125" style="136" customWidth="1"/>
    <col min="11015" max="11015" width="7.28515625" style="136" customWidth="1"/>
    <col min="11016" max="11016" width="8.5703125" style="136" customWidth="1"/>
    <col min="11017" max="11017" width="7.42578125" style="136" customWidth="1"/>
    <col min="11018" max="11018" width="8.28515625" style="136" customWidth="1"/>
    <col min="11019" max="11019" width="7.42578125" style="136" customWidth="1"/>
    <col min="11020" max="11020" width="8.28515625" style="136" customWidth="1"/>
    <col min="11021" max="11021" width="7.140625" style="136" customWidth="1"/>
    <col min="11022" max="11022" width="7.28515625" style="136" customWidth="1"/>
    <col min="11023" max="11023" width="7.140625" style="136" customWidth="1"/>
    <col min="11024" max="11024" width="8.28515625" style="136" customWidth="1"/>
    <col min="11025" max="11025" width="9.28515625" style="136" customWidth="1"/>
    <col min="11026" max="11264" width="9.140625" style="136"/>
    <col min="11265" max="11265" width="3.140625" style="136" customWidth="1"/>
    <col min="11266" max="11266" width="20.28515625" style="136" customWidth="1"/>
    <col min="11267" max="11267" width="10.7109375" style="136" customWidth="1"/>
    <col min="11268" max="11268" width="8.28515625" style="136" customWidth="1"/>
    <col min="11269" max="11269" width="8" style="136" customWidth="1"/>
    <col min="11270" max="11270" width="8.42578125" style="136" customWidth="1"/>
    <col min="11271" max="11271" width="7.28515625" style="136" customWidth="1"/>
    <col min="11272" max="11272" width="8.5703125" style="136" customWidth="1"/>
    <col min="11273" max="11273" width="7.42578125" style="136" customWidth="1"/>
    <col min="11274" max="11274" width="8.28515625" style="136" customWidth="1"/>
    <col min="11275" max="11275" width="7.42578125" style="136" customWidth="1"/>
    <col min="11276" max="11276" width="8.28515625" style="136" customWidth="1"/>
    <col min="11277" max="11277" width="7.140625" style="136" customWidth="1"/>
    <col min="11278" max="11278" width="7.28515625" style="136" customWidth="1"/>
    <col min="11279" max="11279" width="7.140625" style="136" customWidth="1"/>
    <col min="11280" max="11280" width="8.28515625" style="136" customWidth="1"/>
    <col min="11281" max="11281" width="9.28515625" style="136" customWidth="1"/>
    <col min="11282" max="11520" width="9.140625" style="136"/>
    <col min="11521" max="11521" width="3.140625" style="136" customWidth="1"/>
    <col min="11522" max="11522" width="20.28515625" style="136" customWidth="1"/>
    <col min="11523" max="11523" width="10.7109375" style="136" customWidth="1"/>
    <col min="11524" max="11524" width="8.28515625" style="136" customWidth="1"/>
    <col min="11525" max="11525" width="8" style="136" customWidth="1"/>
    <col min="11526" max="11526" width="8.42578125" style="136" customWidth="1"/>
    <col min="11527" max="11527" width="7.28515625" style="136" customWidth="1"/>
    <col min="11528" max="11528" width="8.5703125" style="136" customWidth="1"/>
    <col min="11529" max="11529" width="7.42578125" style="136" customWidth="1"/>
    <col min="11530" max="11530" width="8.28515625" style="136" customWidth="1"/>
    <col min="11531" max="11531" width="7.42578125" style="136" customWidth="1"/>
    <col min="11532" max="11532" width="8.28515625" style="136" customWidth="1"/>
    <col min="11533" max="11533" width="7.140625" style="136" customWidth="1"/>
    <col min="11534" max="11534" width="7.28515625" style="136" customWidth="1"/>
    <col min="11535" max="11535" width="7.140625" style="136" customWidth="1"/>
    <col min="11536" max="11536" width="8.28515625" style="136" customWidth="1"/>
    <col min="11537" max="11537" width="9.28515625" style="136" customWidth="1"/>
    <col min="11538" max="11776" width="9.140625" style="136"/>
    <col min="11777" max="11777" width="3.140625" style="136" customWidth="1"/>
    <col min="11778" max="11778" width="20.28515625" style="136" customWidth="1"/>
    <col min="11779" max="11779" width="10.7109375" style="136" customWidth="1"/>
    <col min="11780" max="11780" width="8.28515625" style="136" customWidth="1"/>
    <col min="11781" max="11781" width="8" style="136" customWidth="1"/>
    <col min="11782" max="11782" width="8.42578125" style="136" customWidth="1"/>
    <col min="11783" max="11783" width="7.28515625" style="136" customWidth="1"/>
    <col min="11784" max="11784" width="8.5703125" style="136" customWidth="1"/>
    <col min="11785" max="11785" width="7.42578125" style="136" customWidth="1"/>
    <col min="11786" max="11786" width="8.28515625" style="136" customWidth="1"/>
    <col min="11787" max="11787" width="7.42578125" style="136" customWidth="1"/>
    <col min="11788" max="11788" width="8.28515625" style="136" customWidth="1"/>
    <col min="11789" max="11789" width="7.140625" style="136" customWidth="1"/>
    <col min="11790" max="11790" width="7.28515625" style="136" customWidth="1"/>
    <col min="11791" max="11791" width="7.140625" style="136" customWidth="1"/>
    <col min="11792" max="11792" width="8.28515625" style="136" customWidth="1"/>
    <col min="11793" max="11793" width="9.28515625" style="136" customWidth="1"/>
    <col min="11794" max="12032" width="9.140625" style="136"/>
    <col min="12033" max="12033" width="3.140625" style="136" customWidth="1"/>
    <col min="12034" max="12034" width="20.28515625" style="136" customWidth="1"/>
    <col min="12035" max="12035" width="10.7109375" style="136" customWidth="1"/>
    <col min="12036" max="12036" width="8.28515625" style="136" customWidth="1"/>
    <col min="12037" max="12037" width="8" style="136" customWidth="1"/>
    <col min="12038" max="12038" width="8.42578125" style="136" customWidth="1"/>
    <col min="12039" max="12039" width="7.28515625" style="136" customWidth="1"/>
    <col min="12040" max="12040" width="8.5703125" style="136" customWidth="1"/>
    <col min="12041" max="12041" width="7.42578125" style="136" customWidth="1"/>
    <col min="12042" max="12042" width="8.28515625" style="136" customWidth="1"/>
    <col min="12043" max="12043" width="7.42578125" style="136" customWidth="1"/>
    <col min="12044" max="12044" width="8.28515625" style="136" customWidth="1"/>
    <col min="12045" max="12045" width="7.140625" style="136" customWidth="1"/>
    <col min="12046" max="12046" width="7.28515625" style="136" customWidth="1"/>
    <col min="12047" max="12047" width="7.140625" style="136" customWidth="1"/>
    <col min="12048" max="12048" width="8.28515625" style="136" customWidth="1"/>
    <col min="12049" max="12049" width="9.28515625" style="136" customWidth="1"/>
    <col min="12050" max="12288" width="9.140625" style="136"/>
    <col min="12289" max="12289" width="3.140625" style="136" customWidth="1"/>
    <col min="12290" max="12290" width="20.28515625" style="136" customWidth="1"/>
    <col min="12291" max="12291" width="10.7109375" style="136" customWidth="1"/>
    <col min="12292" max="12292" width="8.28515625" style="136" customWidth="1"/>
    <col min="12293" max="12293" width="8" style="136" customWidth="1"/>
    <col min="12294" max="12294" width="8.42578125" style="136" customWidth="1"/>
    <col min="12295" max="12295" width="7.28515625" style="136" customWidth="1"/>
    <col min="12296" max="12296" width="8.5703125" style="136" customWidth="1"/>
    <col min="12297" max="12297" width="7.42578125" style="136" customWidth="1"/>
    <col min="12298" max="12298" width="8.28515625" style="136" customWidth="1"/>
    <col min="12299" max="12299" width="7.42578125" style="136" customWidth="1"/>
    <col min="12300" max="12300" width="8.28515625" style="136" customWidth="1"/>
    <col min="12301" max="12301" width="7.140625" style="136" customWidth="1"/>
    <col min="12302" max="12302" width="7.28515625" style="136" customWidth="1"/>
    <col min="12303" max="12303" width="7.140625" style="136" customWidth="1"/>
    <col min="12304" max="12304" width="8.28515625" style="136" customWidth="1"/>
    <col min="12305" max="12305" width="9.28515625" style="136" customWidth="1"/>
    <col min="12306" max="12544" width="9.140625" style="136"/>
    <col min="12545" max="12545" width="3.140625" style="136" customWidth="1"/>
    <col min="12546" max="12546" width="20.28515625" style="136" customWidth="1"/>
    <col min="12547" max="12547" width="10.7109375" style="136" customWidth="1"/>
    <col min="12548" max="12548" width="8.28515625" style="136" customWidth="1"/>
    <col min="12549" max="12549" width="8" style="136" customWidth="1"/>
    <col min="12550" max="12550" width="8.42578125" style="136" customWidth="1"/>
    <col min="12551" max="12551" width="7.28515625" style="136" customWidth="1"/>
    <col min="12552" max="12552" width="8.5703125" style="136" customWidth="1"/>
    <col min="12553" max="12553" width="7.42578125" style="136" customWidth="1"/>
    <col min="12554" max="12554" width="8.28515625" style="136" customWidth="1"/>
    <col min="12555" max="12555" width="7.42578125" style="136" customWidth="1"/>
    <col min="12556" max="12556" width="8.28515625" style="136" customWidth="1"/>
    <col min="12557" max="12557" width="7.140625" style="136" customWidth="1"/>
    <col min="12558" max="12558" width="7.28515625" style="136" customWidth="1"/>
    <col min="12559" max="12559" width="7.140625" style="136" customWidth="1"/>
    <col min="12560" max="12560" width="8.28515625" style="136" customWidth="1"/>
    <col min="12561" max="12561" width="9.28515625" style="136" customWidth="1"/>
    <col min="12562" max="12800" width="9.140625" style="136"/>
    <col min="12801" max="12801" width="3.140625" style="136" customWidth="1"/>
    <col min="12802" max="12802" width="20.28515625" style="136" customWidth="1"/>
    <col min="12803" max="12803" width="10.7109375" style="136" customWidth="1"/>
    <col min="12804" max="12804" width="8.28515625" style="136" customWidth="1"/>
    <col min="12805" max="12805" width="8" style="136" customWidth="1"/>
    <col min="12806" max="12806" width="8.42578125" style="136" customWidth="1"/>
    <col min="12807" max="12807" width="7.28515625" style="136" customWidth="1"/>
    <col min="12808" max="12808" width="8.5703125" style="136" customWidth="1"/>
    <col min="12809" max="12809" width="7.42578125" style="136" customWidth="1"/>
    <col min="12810" max="12810" width="8.28515625" style="136" customWidth="1"/>
    <col min="12811" max="12811" width="7.42578125" style="136" customWidth="1"/>
    <col min="12812" max="12812" width="8.28515625" style="136" customWidth="1"/>
    <col min="12813" max="12813" width="7.140625" style="136" customWidth="1"/>
    <col min="12814" max="12814" width="7.28515625" style="136" customWidth="1"/>
    <col min="12815" max="12815" width="7.140625" style="136" customWidth="1"/>
    <col min="12816" max="12816" width="8.28515625" style="136" customWidth="1"/>
    <col min="12817" max="12817" width="9.28515625" style="136" customWidth="1"/>
    <col min="12818" max="13056" width="9.140625" style="136"/>
    <col min="13057" max="13057" width="3.140625" style="136" customWidth="1"/>
    <col min="13058" max="13058" width="20.28515625" style="136" customWidth="1"/>
    <col min="13059" max="13059" width="10.7109375" style="136" customWidth="1"/>
    <col min="13060" max="13060" width="8.28515625" style="136" customWidth="1"/>
    <col min="13061" max="13061" width="8" style="136" customWidth="1"/>
    <col min="13062" max="13062" width="8.42578125" style="136" customWidth="1"/>
    <col min="13063" max="13063" width="7.28515625" style="136" customWidth="1"/>
    <col min="13064" max="13064" width="8.5703125" style="136" customWidth="1"/>
    <col min="13065" max="13065" width="7.42578125" style="136" customWidth="1"/>
    <col min="13066" max="13066" width="8.28515625" style="136" customWidth="1"/>
    <col min="13067" max="13067" width="7.42578125" style="136" customWidth="1"/>
    <col min="13068" max="13068" width="8.28515625" style="136" customWidth="1"/>
    <col min="13069" max="13069" width="7.140625" style="136" customWidth="1"/>
    <col min="13070" max="13070" width="7.28515625" style="136" customWidth="1"/>
    <col min="13071" max="13071" width="7.140625" style="136" customWidth="1"/>
    <col min="13072" max="13072" width="8.28515625" style="136" customWidth="1"/>
    <col min="13073" max="13073" width="9.28515625" style="136" customWidth="1"/>
    <col min="13074" max="13312" width="9.140625" style="136"/>
    <col min="13313" max="13313" width="3.140625" style="136" customWidth="1"/>
    <col min="13314" max="13314" width="20.28515625" style="136" customWidth="1"/>
    <col min="13315" max="13315" width="10.7109375" style="136" customWidth="1"/>
    <col min="13316" max="13316" width="8.28515625" style="136" customWidth="1"/>
    <col min="13317" max="13317" width="8" style="136" customWidth="1"/>
    <col min="13318" max="13318" width="8.42578125" style="136" customWidth="1"/>
    <col min="13319" max="13319" width="7.28515625" style="136" customWidth="1"/>
    <col min="13320" max="13320" width="8.5703125" style="136" customWidth="1"/>
    <col min="13321" max="13321" width="7.42578125" style="136" customWidth="1"/>
    <col min="13322" max="13322" width="8.28515625" style="136" customWidth="1"/>
    <col min="13323" max="13323" width="7.42578125" style="136" customWidth="1"/>
    <col min="13324" max="13324" width="8.28515625" style="136" customWidth="1"/>
    <col min="13325" max="13325" width="7.140625" style="136" customWidth="1"/>
    <col min="13326" max="13326" width="7.28515625" style="136" customWidth="1"/>
    <col min="13327" max="13327" width="7.140625" style="136" customWidth="1"/>
    <col min="13328" max="13328" width="8.28515625" style="136" customWidth="1"/>
    <col min="13329" max="13329" width="9.28515625" style="136" customWidth="1"/>
    <col min="13330" max="13568" width="9.140625" style="136"/>
    <col min="13569" max="13569" width="3.140625" style="136" customWidth="1"/>
    <col min="13570" max="13570" width="20.28515625" style="136" customWidth="1"/>
    <col min="13571" max="13571" width="10.7109375" style="136" customWidth="1"/>
    <col min="13572" max="13572" width="8.28515625" style="136" customWidth="1"/>
    <col min="13573" max="13573" width="8" style="136" customWidth="1"/>
    <col min="13574" max="13574" width="8.42578125" style="136" customWidth="1"/>
    <col min="13575" max="13575" width="7.28515625" style="136" customWidth="1"/>
    <col min="13576" max="13576" width="8.5703125" style="136" customWidth="1"/>
    <col min="13577" max="13577" width="7.42578125" style="136" customWidth="1"/>
    <col min="13578" max="13578" width="8.28515625" style="136" customWidth="1"/>
    <col min="13579" max="13579" width="7.42578125" style="136" customWidth="1"/>
    <col min="13580" max="13580" width="8.28515625" style="136" customWidth="1"/>
    <col min="13581" max="13581" width="7.140625" style="136" customWidth="1"/>
    <col min="13582" max="13582" width="7.28515625" style="136" customWidth="1"/>
    <col min="13583" max="13583" width="7.140625" style="136" customWidth="1"/>
    <col min="13584" max="13584" width="8.28515625" style="136" customWidth="1"/>
    <col min="13585" max="13585" width="9.28515625" style="136" customWidth="1"/>
    <col min="13586" max="13824" width="9.140625" style="136"/>
    <col min="13825" max="13825" width="3.140625" style="136" customWidth="1"/>
    <col min="13826" max="13826" width="20.28515625" style="136" customWidth="1"/>
    <col min="13827" max="13827" width="10.7109375" style="136" customWidth="1"/>
    <col min="13828" max="13828" width="8.28515625" style="136" customWidth="1"/>
    <col min="13829" max="13829" width="8" style="136" customWidth="1"/>
    <col min="13830" max="13830" width="8.42578125" style="136" customWidth="1"/>
    <col min="13831" max="13831" width="7.28515625" style="136" customWidth="1"/>
    <col min="13832" max="13832" width="8.5703125" style="136" customWidth="1"/>
    <col min="13833" max="13833" width="7.42578125" style="136" customWidth="1"/>
    <col min="13834" max="13834" width="8.28515625" style="136" customWidth="1"/>
    <col min="13835" max="13835" width="7.42578125" style="136" customWidth="1"/>
    <col min="13836" max="13836" width="8.28515625" style="136" customWidth="1"/>
    <col min="13837" max="13837" width="7.140625" style="136" customWidth="1"/>
    <col min="13838" max="13838" width="7.28515625" style="136" customWidth="1"/>
    <col min="13839" max="13839" width="7.140625" style="136" customWidth="1"/>
    <col min="13840" max="13840" width="8.28515625" style="136" customWidth="1"/>
    <col min="13841" max="13841" width="9.28515625" style="136" customWidth="1"/>
    <col min="13842" max="14080" width="9.140625" style="136"/>
    <col min="14081" max="14081" width="3.140625" style="136" customWidth="1"/>
    <col min="14082" max="14082" width="20.28515625" style="136" customWidth="1"/>
    <col min="14083" max="14083" width="10.7109375" style="136" customWidth="1"/>
    <col min="14084" max="14084" width="8.28515625" style="136" customWidth="1"/>
    <col min="14085" max="14085" width="8" style="136" customWidth="1"/>
    <col min="14086" max="14086" width="8.42578125" style="136" customWidth="1"/>
    <col min="14087" max="14087" width="7.28515625" style="136" customWidth="1"/>
    <col min="14088" max="14088" width="8.5703125" style="136" customWidth="1"/>
    <col min="14089" max="14089" width="7.42578125" style="136" customWidth="1"/>
    <col min="14090" max="14090" width="8.28515625" style="136" customWidth="1"/>
    <col min="14091" max="14091" width="7.42578125" style="136" customWidth="1"/>
    <col min="14092" max="14092" width="8.28515625" style="136" customWidth="1"/>
    <col min="14093" max="14093" width="7.140625" style="136" customWidth="1"/>
    <col min="14094" max="14094" width="7.28515625" style="136" customWidth="1"/>
    <col min="14095" max="14095" width="7.140625" style="136" customWidth="1"/>
    <col min="14096" max="14096" width="8.28515625" style="136" customWidth="1"/>
    <col min="14097" max="14097" width="9.28515625" style="136" customWidth="1"/>
    <col min="14098" max="14336" width="9.140625" style="136"/>
    <col min="14337" max="14337" width="3.140625" style="136" customWidth="1"/>
    <col min="14338" max="14338" width="20.28515625" style="136" customWidth="1"/>
    <col min="14339" max="14339" width="10.7109375" style="136" customWidth="1"/>
    <col min="14340" max="14340" width="8.28515625" style="136" customWidth="1"/>
    <col min="14341" max="14341" width="8" style="136" customWidth="1"/>
    <col min="14342" max="14342" width="8.42578125" style="136" customWidth="1"/>
    <col min="14343" max="14343" width="7.28515625" style="136" customWidth="1"/>
    <col min="14344" max="14344" width="8.5703125" style="136" customWidth="1"/>
    <col min="14345" max="14345" width="7.42578125" style="136" customWidth="1"/>
    <col min="14346" max="14346" width="8.28515625" style="136" customWidth="1"/>
    <col min="14347" max="14347" width="7.42578125" style="136" customWidth="1"/>
    <col min="14348" max="14348" width="8.28515625" style="136" customWidth="1"/>
    <col min="14349" max="14349" width="7.140625" style="136" customWidth="1"/>
    <col min="14350" max="14350" width="7.28515625" style="136" customWidth="1"/>
    <col min="14351" max="14351" width="7.140625" style="136" customWidth="1"/>
    <col min="14352" max="14352" width="8.28515625" style="136" customWidth="1"/>
    <col min="14353" max="14353" width="9.28515625" style="136" customWidth="1"/>
    <col min="14354" max="14592" width="9.140625" style="136"/>
    <col min="14593" max="14593" width="3.140625" style="136" customWidth="1"/>
    <col min="14594" max="14594" width="20.28515625" style="136" customWidth="1"/>
    <col min="14595" max="14595" width="10.7109375" style="136" customWidth="1"/>
    <col min="14596" max="14596" width="8.28515625" style="136" customWidth="1"/>
    <col min="14597" max="14597" width="8" style="136" customWidth="1"/>
    <col min="14598" max="14598" width="8.42578125" style="136" customWidth="1"/>
    <col min="14599" max="14599" width="7.28515625" style="136" customWidth="1"/>
    <col min="14600" max="14600" width="8.5703125" style="136" customWidth="1"/>
    <col min="14601" max="14601" width="7.42578125" style="136" customWidth="1"/>
    <col min="14602" max="14602" width="8.28515625" style="136" customWidth="1"/>
    <col min="14603" max="14603" width="7.42578125" style="136" customWidth="1"/>
    <col min="14604" max="14604" width="8.28515625" style="136" customWidth="1"/>
    <col min="14605" max="14605" width="7.140625" style="136" customWidth="1"/>
    <col min="14606" max="14606" width="7.28515625" style="136" customWidth="1"/>
    <col min="14607" max="14607" width="7.140625" style="136" customWidth="1"/>
    <col min="14608" max="14608" width="8.28515625" style="136" customWidth="1"/>
    <col min="14609" max="14609" width="9.28515625" style="136" customWidth="1"/>
    <col min="14610" max="14848" width="9.140625" style="136"/>
    <col min="14849" max="14849" width="3.140625" style="136" customWidth="1"/>
    <col min="14850" max="14850" width="20.28515625" style="136" customWidth="1"/>
    <col min="14851" max="14851" width="10.7109375" style="136" customWidth="1"/>
    <col min="14852" max="14852" width="8.28515625" style="136" customWidth="1"/>
    <col min="14853" max="14853" width="8" style="136" customWidth="1"/>
    <col min="14854" max="14854" width="8.42578125" style="136" customWidth="1"/>
    <col min="14855" max="14855" width="7.28515625" style="136" customWidth="1"/>
    <col min="14856" max="14856" width="8.5703125" style="136" customWidth="1"/>
    <col min="14857" max="14857" width="7.42578125" style="136" customWidth="1"/>
    <col min="14858" max="14858" width="8.28515625" style="136" customWidth="1"/>
    <col min="14859" max="14859" width="7.42578125" style="136" customWidth="1"/>
    <col min="14860" max="14860" width="8.28515625" style="136" customWidth="1"/>
    <col min="14861" max="14861" width="7.140625" style="136" customWidth="1"/>
    <col min="14862" max="14862" width="7.28515625" style="136" customWidth="1"/>
    <col min="14863" max="14863" width="7.140625" style="136" customWidth="1"/>
    <col min="14864" max="14864" width="8.28515625" style="136" customWidth="1"/>
    <col min="14865" max="14865" width="9.28515625" style="136" customWidth="1"/>
    <col min="14866" max="15104" width="9.140625" style="136"/>
    <col min="15105" max="15105" width="3.140625" style="136" customWidth="1"/>
    <col min="15106" max="15106" width="20.28515625" style="136" customWidth="1"/>
    <col min="15107" max="15107" width="10.7109375" style="136" customWidth="1"/>
    <col min="15108" max="15108" width="8.28515625" style="136" customWidth="1"/>
    <col min="15109" max="15109" width="8" style="136" customWidth="1"/>
    <col min="15110" max="15110" width="8.42578125" style="136" customWidth="1"/>
    <col min="15111" max="15111" width="7.28515625" style="136" customWidth="1"/>
    <col min="15112" max="15112" width="8.5703125" style="136" customWidth="1"/>
    <col min="15113" max="15113" width="7.42578125" style="136" customWidth="1"/>
    <col min="15114" max="15114" width="8.28515625" style="136" customWidth="1"/>
    <col min="15115" max="15115" width="7.42578125" style="136" customWidth="1"/>
    <col min="15116" max="15116" width="8.28515625" style="136" customWidth="1"/>
    <col min="15117" max="15117" width="7.140625" style="136" customWidth="1"/>
    <col min="15118" max="15118" width="7.28515625" style="136" customWidth="1"/>
    <col min="15119" max="15119" width="7.140625" style="136" customWidth="1"/>
    <col min="15120" max="15120" width="8.28515625" style="136" customWidth="1"/>
    <col min="15121" max="15121" width="9.28515625" style="136" customWidth="1"/>
    <col min="15122" max="15360" width="9.140625" style="136"/>
    <col min="15361" max="15361" width="3.140625" style="136" customWidth="1"/>
    <col min="15362" max="15362" width="20.28515625" style="136" customWidth="1"/>
    <col min="15363" max="15363" width="10.7109375" style="136" customWidth="1"/>
    <col min="15364" max="15364" width="8.28515625" style="136" customWidth="1"/>
    <col min="15365" max="15365" width="8" style="136" customWidth="1"/>
    <col min="15366" max="15366" width="8.42578125" style="136" customWidth="1"/>
    <col min="15367" max="15367" width="7.28515625" style="136" customWidth="1"/>
    <col min="15368" max="15368" width="8.5703125" style="136" customWidth="1"/>
    <col min="15369" max="15369" width="7.42578125" style="136" customWidth="1"/>
    <col min="15370" max="15370" width="8.28515625" style="136" customWidth="1"/>
    <col min="15371" max="15371" width="7.42578125" style="136" customWidth="1"/>
    <col min="15372" max="15372" width="8.28515625" style="136" customWidth="1"/>
    <col min="15373" max="15373" width="7.140625" style="136" customWidth="1"/>
    <col min="15374" max="15374" width="7.28515625" style="136" customWidth="1"/>
    <col min="15375" max="15375" width="7.140625" style="136" customWidth="1"/>
    <col min="15376" max="15376" width="8.28515625" style="136" customWidth="1"/>
    <col min="15377" max="15377" width="9.28515625" style="136" customWidth="1"/>
    <col min="15378" max="15616" width="9.140625" style="136"/>
    <col min="15617" max="15617" width="3.140625" style="136" customWidth="1"/>
    <col min="15618" max="15618" width="20.28515625" style="136" customWidth="1"/>
    <col min="15619" max="15619" width="10.7109375" style="136" customWidth="1"/>
    <col min="15620" max="15620" width="8.28515625" style="136" customWidth="1"/>
    <col min="15621" max="15621" width="8" style="136" customWidth="1"/>
    <col min="15622" max="15622" width="8.42578125" style="136" customWidth="1"/>
    <col min="15623" max="15623" width="7.28515625" style="136" customWidth="1"/>
    <col min="15624" max="15624" width="8.5703125" style="136" customWidth="1"/>
    <col min="15625" max="15625" width="7.42578125" style="136" customWidth="1"/>
    <col min="15626" max="15626" width="8.28515625" style="136" customWidth="1"/>
    <col min="15627" max="15627" width="7.42578125" style="136" customWidth="1"/>
    <col min="15628" max="15628" width="8.28515625" style="136" customWidth="1"/>
    <col min="15629" max="15629" width="7.140625" style="136" customWidth="1"/>
    <col min="15630" max="15630" width="7.28515625" style="136" customWidth="1"/>
    <col min="15631" max="15631" width="7.140625" style="136" customWidth="1"/>
    <col min="15632" max="15632" width="8.28515625" style="136" customWidth="1"/>
    <col min="15633" max="15633" width="9.28515625" style="136" customWidth="1"/>
    <col min="15634" max="15872" width="9.140625" style="136"/>
    <col min="15873" max="15873" width="3.140625" style="136" customWidth="1"/>
    <col min="15874" max="15874" width="20.28515625" style="136" customWidth="1"/>
    <col min="15875" max="15875" width="10.7109375" style="136" customWidth="1"/>
    <col min="15876" max="15876" width="8.28515625" style="136" customWidth="1"/>
    <col min="15877" max="15877" width="8" style="136" customWidth="1"/>
    <col min="15878" max="15878" width="8.42578125" style="136" customWidth="1"/>
    <col min="15879" max="15879" width="7.28515625" style="136" customWidth="1"/>
    <col min="15880" max="15880" width="8.5703125" style="136" customWidth="1"/>
    <col min="15881" max="15881" width="7.42578125" style="136" customWidth="1"/>
    <col min="15882" max="15882" width="8.28515625" style="136" customWidth="1"/>
    <col min="15883" max="15883" width="7.42578125" style="136" customWidth="1"/>
    <col min="15884" max="15884" width="8.28515625" style="136" customWidth="1"/>
    <col min="15885" max="15885" width="7.140625" style="136" customWidth="1"/>
    <col min="15886" max="15886" width="7.28515625" style="136" customWidth="1"/>
    <col min="15887" max="15887" width="7.140625" style="136" customWidth="1"/>
    <col min="15888" max="15888" width="8.28515625" style="136" customWidth="1"/>
    <col min="15889" max="15889" width="9.28515625" style="136" customWidth="1"/>
    <col min="15890" max="16128" width="9.140625" style="136"/>
    <col min="16129" max="16129" width="3.140625" style="136" customWidth="1"/>
    <col min="16130" max="16130" width="20.28515625" style="136" customWidth="1"/>
    <col min="16131" max="16131" width="10.7109375" style="136" customWidth="1"/>
    <col min="16132" max="16132" width="8.28515625" style="136" customWidth="1"/>
    <col min="16133" max="16133" width="8" style="136" customWidth="1"/>
    <col min="16134" max="16134" width="8.42578125" style="136" customWidth="1"/>
    <col min="16135" max="16135" width="7.28515625" style="136" customWidth="1"/>
    <col min="16136" max="16136" width="8.5703125" style="136" customWidth="1"/>
    <col min="16137" max="16137" width="7.42578125" style="136" customWidth="1"/>
    <col min="16138" max="16138" width="8.28515625" style="136" customWidth="1"/>
    <col min="16139" max="16139" width="7.42578125" style="136" customWidth="1"/>
    <col min="16140" max="16140" width="8.28515625" style="136" customWidth="1"/>
    <col min="16141" max="16141" width="7.140625" style="136" customWidth="1"/>
    <col min="16142" max="16142" width="7.28515625" style="136" customWidth="1"/>
    <col min="16143" max="16143" width="7.140625" style="136" customWidth="1"/>
    <col min="16144" max="16144" width="8.28515625" style="136" customWidth="1"/>
    <col min="16145" max="16145" width="9.28515625" style="136" customWidth="1"/>
    <col min="16146" max="16384" width="9.140625" style="136"/>
  </cols>
  <sheetData>
    <row r="1" spans="1:17" ht="15.75">
      <c r="A1" s="357" t="s">
        <v>147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</row>
    <row r="2" spans="1:17" ht="24.75" customHeight="1" thickBot="1">
      <c r="A2" s="358" t="s">
        <v>246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</row>
    <row r="3" spans="1:17" s="138" customFormat="1" ht="18" customHeight="1" thickTop="1">
      <c r="A3" s="378" t="s">
        <v>45</v>
      </c>
      <c r="B3" s="379" t="s">
        <v>3</v>
      </c>
      <c r="C3" s="379" t="s">
        <v>205</v>
      </c>
      <c r="D3" s="365" t="s">
        <v>206</v>
      </c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2"/>
    </row>
    <row r="4" spans="1:17" s="138" customFormat="1" ht="67.5" customHeight="1">
      <c r="A4" s="361"/>
      <c r="B4" s="380"/>
      <c r="C4" s="376"/>
      <c r="D4" s="194" t="s">
        <v>207</v>
      </c>
      <c r="E4" s="140" t="s">
        <v>190</v>
      </c>
      <c r="F4" s="194" t="s">
        <v>208</v>
      </c>
      <c r="G4" s="140" t="s">
        <v>190</v>
      </c>
      <c r="H4" s="194" t="s">
        <v>209</v>
      </c>
      <c r="I4" s="140" t="s">
        <v>190</v>
      </c>
      <c r="J4" s="194" t="s">
        <v>210</v>
      </c>
      <c r="K4" s="140" t="s">
        <v>190</v>
      </c>
      <c r="L4" s="194" t="s">
        <v>211</v>
      </c>
      <c r="M4" s="140" t="s">
        <v>190</v>
      </c>
      <c r="N4" s="194" t="s">
        <v>212</v>
      </c>
      <c r="O4" s="140" t="s">
        <v>190</v>
      </c>
      <c r="P4" s="194" t="s">
        <v>213</v>
      </c>
      <c r="Q4" s="141" t="s">
        <v>190</v>
      </c>
    </row>
    <row r="5" spans="1:17" s="138" customFormat="1" ht="15.75" customHeight="1">
      <c r="A5" s="369" t="s">
        <v>110</v>
      </c>
      <c r="B5" s="370"/>
      <c r="C5" s="4">
        <f>SUM(D5+F5,H5,J5,L5,N5,P5)</f>
        <v>1151647</v>
      </c>
      <c r="D5" s="4">
        <v>217675</v>
      </c>
      <c r="E5" s="5">
        <f>D5/$C$5</f>
        <v>0.18901191076779603</v>
      </c>
      <c r="F5" s="4">
        <v>260269</v>
      </c>
      <c r="G5" s="5">
        <f>F5/$C$5</f>
        <v>0.22599720226770878</v>
      </c>
      <c r="H5" s="4">
        <v>173919</v>
      </c>
      <c r="I5" s="5">
        <f>H5/$C$5</f>
        <v>0.15101762953404993</v>
      </c>
      <c r="J5" s="4">
        <v>177079</v>
      </c>
      <c r="K5" s="5">
        <f>J5/$C$5</f>
        <v>0.15376152588423361</v>
      </c>
      <c r="L5" s="4">
        <v>116805</v>
      </c>
      <c r="M5" s="74">
        <f>L5/$C$5</f>
        <v>0.10142430796936909</v>
      </c>
      <c r="N5" s="4">
        <v>45179</v>
      </c>
      <c r="O5" s="74">
        <f>N5/$C$5</f>
        <v>3.9229902912958574E-2</v>
      </c>
      <c r="P5" s="4">
        <v>160721</v>
      </c>
      <c r="Q5" s="6">
        <f>P5/$C$5</f>
        <v>0.13955752066388399</v>
      </c>
    </row>
    <row r="6" spans="1:17" s="156" customFormat="1" ht="30.75" customHeight="1">
      <c r="A6" s="383" t="s">
        <v>214</v>
      </c>
      <c r="B6" s="384"/>
      <c r="C6" s="142">
        <f>C7+C13+C20+C29+C31+C38+C46+C51</f>
        <v>168342</v>
      </c>
      <c r="D6" s="142">
        <f>D7+D13+D20+D29+D31+D38+D46+D51</f>
        <v>30610</v>
      </c>
      <c r="E6" s="143">
        <f t="shared" ref="E6:E27" si="0">D6/C6</f>
        <v>0.18183222249943568</v>
      </c>
      <c r="F6" s="142">
        <f>F7+F13+F20+F29+F31+F38+F46+F51</f>
        <v>35771</v>
      </c>
      <c r="G6" s="143">
        <f t="shared" ref="G6:G27" si="1">F6/C6</f>
        <v>0.21249005001722684</v>
      </c>
      <c r="H6" s="142">
        <f>H7+H13+H20+H29+H31+H38+H46+H51</f>
        <v>25467</v>
      </c>
      <c r="I6" s="143">
        <f t="shared" ref="I6:I27" si="2">H6/C6</f>
        <v>0.15128132016965462</v>
      </c>
      <c r="J6" s="142">
        <f>J7+J13+J20+J29+J31+J38+J46+J51</f>
        <v>26222</v>
      </c>
      <c r="K6" s="143">
        <f t="shared" ref="K6:K27" si="3">J6/C6</f>
        <v>0.15576623777785698</v>
      </c>
      <c r="L6" s="142">
        <f>L7+L13+L20+L29+L31+L38+L46+L51</f>
        <v>17355</v>
      </c>
      <c r="M6" s="143">
        <f t="shared" ref="M6:M27" si="4">L6/C6</f>
        <v>0.10309370210642621</v>
      </c>
      <c r="N6" s="142">
        <f>N7+N13+N20+N29+N31+N38+N46+N51</f>
        <v>6076</v>
      </c>
      <c r="O6" s="143">
        <f t="shared" ref="O6:O27" si="5">N6/C6</f>
        <v>3.6093191241639046E-2</v>
      </c>
      <c r="P6" s="142">
        <f>P7+P13+P20+P29+P31+P38+P46+P51</f>
        <v>26841</v>
      </c>
      <c r="Q6" s="144">
        <f t="shared" ref="Q6:Q27" si="6">P6/C6</f>
        <v>0.15944327618776064</v>
      </c>
    </row>
    <row r="7" spans="1:17" s="195" customFormat="1" ht="27" customHeight="1">
      <c r="A7" s="367" t="s">
        <v>194</v>
      </c>
      <c r="B7" s="373"/>
      <c r="C7" s="146">
        <f>SUM(C8:C12)</f>
        <v>16125</v>
      </c>
      <c r="D7" s="146">
        <f>SUM(D8:D12)</f>
        <v>2706</v>
      </c>
      <c r="E7" s="147">
        <f t="shared" si="0"/>
        <v>0.16781395348837208</v>
      </c>
      <c r="F7" s="146">
        <f>SUM(F8:F12)</f>
        <v>4024</v>
      </c>
      <c r="G7" s="147">
        <f t="shared" si="1"/>
        <v>0.24955038759689924</v>
      </c>
      <c r="H7" s="146">
        <f>SUM(H8:H12)</f>
        <v>2558</v>
      </c>
      <c r="I7" s="147">
        <f t="shared" si="2"/>
        <v>0.15863565891472869</v>
      </c>
      <c r="J7" s="146">
        <f>SUM(J8:J12)</f>
        <v>2344</v>
      </c>
      <c r="K7" s="147">
        <f t="shared" si="3"/>
        <v>0.14536434108527133</v>
      </c>
      <c r="L7" s="146">
        <f>SUM(L8:L12)</f>
        <v>1295</v>
      </c>
      <c r="M7" s="147">
        <f t="shared" si="4"/>
        <v>8.0310077519379838E-2</v>
      </c>
      <c r="N7" s="146">
        <f>SUM(N8:N12)</f>
        <v>404</v>
      </c>
      <c r="O7" s="147">
        <f t="shared" si="5"/>
        <v>2.5054263565891473E-2</v>
      </c>
      <c r="P7" s="146">
        <f>SUM(P8:P12)</f>
        <v>2794</v>
      </c>
      <c r="Q7" s="148">
        <f t="shared" si="6"/>
        <v>0.17327131782945737</v>
      </c>
    </row>
    <row r="8" spans="1:17" s="156" customFormat="1" ht="15" customHeight="1">
      <c r="A8" s="150">
        <v>1</v>
      </c>
      <c r="B8" s="151" t="s">
        <v>5</v>
      </c>
      <c r="C8" s="159">
        <f>D8+F8+H8+J8+L8+N8+P8</f>
        <v>3733</v>
      </c>
      <c r="D8" s="189">
        <f>[2]Z16_bezrobotni_wg_stażu_pracy!D8</f>
        <v>608</v>
      </c>
      <c r="E8" s="154">
        <f t="shared" si="0"/>
        <v>0.16287168497187249</v>
      </c>
      <c r="F8" s="189">
        <f>[2]Z16_bezrobotni_wg_stażu_pracy!F8</f>
        <v>907</v>
      </c>
      <c r="G8" s="154">
        <f t="shared" si="1"/>
        <v>0.24296812215376373</v>
      </c>
      <c r="H8" s="189">
        <f>[2]Z16_bezrobotni_wg_stażu_pracy!H8</f>
        <v>596</v>
      </c>
      <c r="I8" s="154">
        <f t="shared" si="2"/>
        <v>0.15965711224216447</v>
      </c>
      <c r="J8" s="189">
        <f>[2]Z16_bezrobotni_wg_stażu_pracy!J8</f>
        <v>607</v>
      </c>
      <c r="K8" s="154">
        <f t="shared" si="3"/>
        <v>0.16260380391106349</v>
      </c>
      <c r="L8" s="189">
        <f>[2]Z16_bezrobotni_wg_stażu_pracy!L8</f>
        <v>435</v>
      </c>
      <c r="M8" s="154">
        <f t="shared" si="4"/>
        <v>0.11652826145191535</v>
      </c>
      <c r="N8" s="189">
        <f>[2]Z16_bezrobotni_wg_stażu_pracy!N8</f>
        <v>136</v>
      </c>
      <c r="O8" s="154">
        <f t="shared" si="5"/>
        <v>3.6431824270024109E-2</v>
      </c>
      <c r="P8" s="189">
        <f>[2]Z16_bezrobotni_wg_stażu_pracy!P8</f>
        <v>444</v>
      </c>
      <c r="Q8" s="155">
        <f t="shared" si="6"/>
        <v>0.11893919099919635</v>
      </c>
    </row>
    <row r="9" spans="1:17" s="156" customFormat="1" ht="15" customHeight="1">
      <c r="A9" s="150">
        <v>2</v>
      </c>
      <c r="B9" s="151" t="s">
        <v>6</v>
      </c>
      <c r="C9" s="159">
        <f>D9+F9+H9+J9+L9+N9+P9</f>
        <v>2444</v>
      </c>
      <c r="D9" s="189">
        <f>[2]Z16_bezrobotni_wg_stażu_pracy!D9</f>
        <v>413</v>
      </c>
      <c r="E9" s="154">
        <f t="shared" si="0"/>
        <v>0.16898527004909983</v>
      </c>
      <c r="F9" s="189">
        <f>[2]Z16_bezrobotni_wg_stażu_pracy!F9</f>
        <v>590</v>
      </c>
      <c r="G9" s="154">
        <f t="shared" si="1"/>
        <v>0.2414075286415712</v>
      </c>
      <c r="H9" s="189">
        <f>[2]Z16_bezrobotni_wg_stażu_pracy!H9</f>
        <v>381</v>
      </c>
      <c r="I9" s="154">
        <f t="shared" si="2"/>
        <v>0.15589198036006546</v>
      </c>
      <c r="J9" s="189">
        <f>[2]Z16_bezrobotni_wg_stażu_pracy!J9</f>
        <v>361</v>
      </c>
      <c r="K9" s="154">
        <f t="shared" si="3"/>
        <v>0.14770867430441897</v>
      </c>
      <c r="L9" s="189">
        <f>[2]Z16_bezrobotni_wg_stażu_pracy!L9</f>
        <v>203</v>
      </c>
      <c r="M9" s="154">
        <f t="shared" si="4"/>
        <v>8.306055646481178E-2</v>
      </c>
      <c r="N9" s="189">
        <f>[2]Z16_bezrobotni_wg_stażu_pracy!N9</f>
        <v>82</v>
      </c>
      <c r="O9" s="154">
        <f t="shared" si="5"/>
        <v>3.3551554828150573E-2</v>
      </c>
      <c r="P9" s="189">
        <f>[2]Z16_bezrobotni_wg_stażu_pracy!P9</f>
        <v>414</v>
      </c>
      <c r="Q9" s="155">
        <f t="shared" si="6"/>
        <v>0.16939443535188217</v>
      </c>
    </row>
    <row r="10" spans="1:17" s="156" customFormat="1" ht="15" customHeight="1">
      <c r="A10" s="150">
        <v>3</v>
      </c>
      <c r="B10" s="151" t="s">
        <v>7</v>
      </c>
      <c r="C10" s="159">
        <f>D10+F10+H10+J10+L10+N10+P10</f>
        <v>3768</v>
      </c>
      <c r="D10" s="189">
        <f>[2]Z16_bezrobotni_wg_stażu_pracy!D10</f>
        <v>642</v>
      </c>
      <c r="E10" s="154">
        <f t="shared" si="0"/>
        <v>0.17038216560509553</v>
      </c>
      <c r="F10" s="189">
        <f>[2]Z16_bezrobotni_wg_stażu_pracy!F10</f>
        <v>970</v>
      </c>
      <c r="G10" s="154">
        <f t="shared" si="1"/>
        <v>0.25743099787685775</v>
      </c>
      <c r="H10" s="189">
        <f>[2]Z16_bezrobotni_wg_stażu_pracy!H10</f>
        <v>590</v>
      </c>
      <c r="I10" s="154">
        <f t="shared" si="2"/>
        <v>0.15658174097664543</v>
      </c>
      <c r="J10" s="189">
        <f>[2]Z16_bezrobotni_wg_stażu_pracy!J10</f>
        <v>508</v>
      </c>
      <c r="K10" s="154">
        <f t="shared" si="3"/>
        <v>0.13481953290870488</v>
      </c>
      <c r="L10" s="189">
        <f>[2]Z16_bezrobotni_wg_stażu_pracy!L10</f>
        <v>287</v>
      </c>
      <c r="M10" s="154">
        <f t="shared" si="4"/>
        <v>7.6167728237791929E-2</v>
      </c>
      <c r="N10" s="189">
        <f>[2]Z16_bezrobotni_wg_stażu_pracy!N10</f>
        <v>82</v>
      </c>
      <c r="O10" s="154">
        <f t="shared" si="5"/>
        <v>2.1762208067940551E-2</v>
      </c>
      <c r="P10" s="189">
        <f>[2]Z16_bezrobotni_wg_stażu_pracy!P10</f>
        <v>689</v>
      </c>
      <c r="Q10" s="155">
        <f t="shared" si="6"/>
        <v>0.18285562632696389</v>
      </c>
    </row>
    <row r="11" spans="1:17" s="156" customFormat="1" ht="15" customHeight="1">
      <c r="A11" s="150">
        <v>4</v>
      </c>
      <c r="B11" s="151" t="s">
        <v>33</v>
      </c>
      <c r="C11" s="159">
        <f>D11+F11+H11+J11+L11+N11+P11</f>
        <v>3663</v>
      </c>
      <c r="D11" s="189">
        <f>[2]Z16_bezrobotni_wg_stażu_pracy!D11</f>
        <v>616</v>
      </c>
      <c r="E11" s="154">
        <f t="shared" si="0"/>
        <v>0.16816816816816818</v>
      </c>
      <c r="F11" s="189">
        <f>[2]Z16_bezrobotni_wg_stażu_pracy!F11</f>
        <v>885</v>
      </c>
      <c r="G11" s="154">
        <f t="shared" si="1"/>
        <v>0.24160524160524161</v>
      </c>
      <c r="H11" s="189">
        <f>[2]Z16_bezrobotni_wg_stażu_pracy!H11</f>
        <v>588</v>
      </c>
      <c r="I11" s="154">
        <f t="shared" si="2"/>
        <v>0.16052416052416052</v>
      </c>
      <c r="J11" s="189">
        <f>[2]Z16_bezrobotni_wg_stażu_pracy!J11</f>
        <v>515</v>
      </c>
      <c r="K11" s="154">
        <f t="shared" si="3"/>
        <v>0.14059514059514058</v>
      </c>
      <c r="L11" s="189">
        <f>[2]Z16_bezrobotni_wg_stażu_pracy!L11</f>
        <v>215</v>
      </c>
      <c r="M11" s="154">
        <f t="shared" si="4"/>
        <v>5.8695058695058692E-2</v>
      </c>
      <c r="N11" s="189">
        <f>[2]Z16_bezrobotni_wg_stażu_pracy!N11</f>
        <v>67</v>
      </c>
      <c r="O11" s="154">
        <f t="shared" si="5"/>
        <v>1.8291018291018292E-2</v>
      </c>
      <c r="P11" s="189">
        <f>[2]Z16_bezrobotni_wg_stażu_pracy!P11</f>
        <v>777</v>
      </c>
      <c r="Q11" s="155">
        <f t="shared" si="6"/>
        <v>0.21212121212121213</v>
      </c>
    </row>
    <row r="12" spans="1:17" s="156" customFormat="1" ht="15" customHeight="1">
      <c r="A12" s="150">
        <v>5</v>
      </c>
      <c r="B12" s="151" t="s">
        <v>195</v>
      </c>
      <c r="C12" s="159">
        <f>D12+F12+H12+J12+L12+N12+P12</f>
        <v>2517</v>
      </c>
      <c r="D12" s="189">
        <f>[2]Z16_bezrobotni_wg_stażu_pracy!D12</f>
        <v>427</v>
      </c>
      <c r="E12" s="154">
        <f t="shared" si="0"/>
        <v>0.16964640444974174</v>
      </c>
      <c r="F12" s="189">
        <f>[2]Z16_bezrobotni_wg_stażu_pracy!F12</f>
        <v>672</v>
      </c>
      <c r="G12" s="154">
        <f t="shared" si="1"/>
        <v>0.26698450536352802</v>
      </c>
      <c r="H12" s="189">
        <f>[2]Z16_bezrobotni_wg_stażu_pracy!H12</f>
        <v>403</v>
      </c>
      <c r="I12" s="154">
        <f t="shared" si="2"/>
        <v>0.16011124354390147</v>
      </c>
      <c r="J12" s="189">
        <f>[2]Z16_bezrobotni_wg_stażu_pracy!J12</f>
        <v>353</v>
      </c>
      <c r="K12" s="154">
        <f t="shared" si="3"/>
        <v>0.14024632499006753</v>
      </c>
      <c r="L12" s="189">
        <f>[2]Z16_bezrobotni_wg_stażu_pracy!L12</f>
        <v>155</v>
      </c>
      <c r="M12" s="154">
        <f t="shared" si="4"/>
        <v>6.1581247516885179E-2</v>
      </c>
      <c r="N12" s="189">
        <f>[2]Z16_bezrobotni_wg_stażu_pracy!N12</f>
        <v>37</v>
      </c>
      <c r="O12" s="154">
        <f t="shared" si="5"/>
        <v>1.4700039729837107E-2</v>
      </c>
      <c r="P12" s="189">
        <f>[2]Z16_bezrobotni_wg_stażu_pracy!P12</f>
        <v>470</v>
      </c>
      <c r="Q12" s="155">
        <f t="shared" si="6"/>
        <v>0.18673023440603895</v>
      </c>
    </row>
    <row r="13" spans="1:17" s="195" customFormat="1" ht="24.75" customHeight="1">
      <c r="A13" s="367" t="s">
        <v>161</v>
      </c>
      <c r="B13" s="368"/>
      <c r="C13" s="146">
        <f>SUM(C14:C19)</f>
        <v>17394</v>
      </c>
      <c r="D13" s="146">
        <f>SUM(D14:D19)</f>
        <v>3561</v>
      </c>
      <c r="E13" s="147">
        <f t="shared" si="0"/>
        <v>0.20472576750603658</v>
      </c>
      <c r="F13" s="146">
        <f>SUM(F14:F19)</f>
        <v>4108</v>
      </c>
      <c r="G13" s="147">
        <f t="shared" si="1"/>
        <v>0.23617339312406577</v>
      </c>
      <c r="H13" s="146">
        <f>SUM(H14:H19)</f>
        <v>2279</v>
      </c>
      <c r="I13" s="147">
        <f t="shared" si="2"/>
        <v>0.13102219156030814</v>
      </c>
      <c r="J13" s="146">
        <f>SUM(J14:J19)</f>
        <v>2071</v>
      </c>
      <c r="K13" s="147">
        <f t="shared" si="3"/>
        <v>0.11906404507301369</v>
      </c>
      <c r="L13" s="146">
        <f>SUM(L14:L19)</f>
        <v>1101</v>
      </c>
      <c r="M13" s="147">
        <f t="shared" si="4"/>
        <v>6.329768885822698E-2</v>
      </c>
      <c r="N13" s="146">
        <f>SUM(N14:N19)</f>
        <v>341</v>
      </c>
      <c r="O13" s="147">
        <f t="shared" si="5"/>
        <v>1.9604461308497183E-2</v>
      </c>
      <c r="P13" s="146">
        <f>SUM(P14:P19)</f>
        <v>3933</v>
      </c>
      <c r="Q13" s="148">
        <f t="shared" si="6"/>
        <v>0.22611245256985169</v>
      </c>
    </row>
    <row r="14" spans="1:17" s="156" customFormat="1" ht="15" customHeight="1">
      <c r="A14" s="150">
        <v>1</v>
      </c>
      <c r="B14" s="151" t="s">
        <v>8</v>
      </c>
      <c r="C14" s="159">
        <f t="shared" ref="C14:C19" si="7">D14+F14+H14+J14+L14+N14+P14</f>
        <v>3454</v>
      </c>
      <c r="D14" s="189">
        <f>[2]Z16_bezrobotni_wg_stażu_pracy!D14</f>
        <v>639</v>
      </c>
      <c r="E14" s="154">
        <f t="shared" si="0"/>
        <v>0.185002895193978</v>
      </c>
      <c r="F14" s="189">
        <f>[2]Z16_bezrobotni_wg_stażu_pracy!F14</f>
        <v>799</v>
      </c>
      <c r="G14" s="154">
        <f t="shared" si="1"/>
        <v>0.2313259988419224</v>
      </c>
      <c r="H14" s="189">
        <f>[2]Z16_bezrobotni_wg_stażu_pracy!H14</f>
        <v>415</v>
      </c>
      <c r="I14" s="154">
        <f t="shared" si="2"/>
        <v>0.12015055008685582</v>
      </c>
      <c r="J14" s="189">
        <f>[2]Z16_bezrobotni_wg_stażu_pracy!J14</f>
        <v>363</v>
      </c>
      <c r="K14" s="154">
        <f t="shared" si="3"/>
        <v>0.10509554140127389</v>
      </c>
      <c r="L14" s="189">
        <f>[2]Z16_bezrobotni_wg_stażu_pracy!L14</f>
        <v>159</v>
      </c>
      <c r="M14" s="154">
        <f t="shared" si="4"/>
        <v>4.6033584250144761E-2</v>
      </c>
      <c r="N14" s="189">
        <f>[2]Z16_bezrobotni_wg_stażu_pracy!N14</f>
        <v>39</v>
      </c>
      <c r="O14" s="154">
        <f t="shared" si="5"/>
        <v>1.129125651418645E-2</v>
      </c>
      <c r="P14" s="189">
        <f>[2]Z16_bezrobotni_wg_stażu_pracy!P14</f>
        <v>1040</v>
      </c>
      <c r="Q14" s="155">
        <f t="shared" si="6"/>
        <v>0.30110017371163866</v>
      </c>
    </row>
    <row r="15" spans="1:17" s="156" customFormat="1" ht="15" customHeight="1">
      <c r="A15" s="150">
        <v>2</v>
      </c>
      <c r="B15" s="151" t="s">
        <v>9</v>
      </c>
      <c r="C15" s="159">
        <f t="shared" si="7"/>
        <v>4024</v>
      </c>
      <c r="D15" s="189">
        <f>[2]Z16_bezrobotni_wg_stażu_pracy!D15</f>
        <v>795</v>
      </c>
      <c r="E15" s="154">
        <f t="shared" si="0"/>
        <v>0.19756461232604375</v>
      </c>
      <c r="F15" s="189">
        <f>[2]Z16_bezrobotni_wg_stażu_pracy!F15</f>
        <v>1062</v>
      </c>
      <c r="G15" s="154">
        <f t="shared" si="1"/>
        <v>0.2639165009940358</v>
      </c>
      <c r="H15" s="189">
        <f>[2]Z16_bezrobotni_wg_stażu_pracy!H15</f>
        <v>576</v>
      </c>
      <c r="I15" s="154">
        <f t="shared" si="2"/>
        <v>0.14314115308151093</v>
      </c>
      <c r="J15" s="189">
        <f>[2]Z16_bezrobotni_wg_stażu_pracy!J15</f>
        <v>486</v>
      </c>
      <c r="K15" s="154">
        <f t="shared" si="3"/>
        <v>0.12077534791252485</v>
      </c>
      <c r="L15" s="189">
        <f>[2]Z16_bezrobotni_wg_stażu_pracy!L15</f>
        <v>222</v>
      </c>
      <c r="M15" s="154">
        <f t="shared" si="4"/>
        <v>5.5168986083499003E-2</v>
      </c>
      <c r="N15" s="189">
        <f>[2]Z16_bezrobotni_wg_stażu_pracy!N15</f>
        <v>59</v>
      </c>
      <c r="O15" s="154">
        <f t="shared" si="5"/>
        <v>1.4662027833001988E-2</v>
      </c>
      <c r="P15" s="189">
        <f>[2]Z16_bezrobotni_wg_stażu_pracy!P15</f>
        <v>824</v>
      </c>
      <c r="Q15" s="155">
        <f t="shared" si="6"/>
        <v>0.2047713717693837</v>
      </c>
    </row>
    <row r="16" spans="1:17" s="156" customFormat="1" ht="15" customHeight="1">
      <c r="A16" s="150">
        <v>3</v>
      </c>
      <c r="B16" s="151" t="s">
        <v>11</v>
      </c>
      <c r="C16" s="159">
        <f t="shared" si="7"/>
        <v>3141</v>
      </c>
      <c r="D16" s="189">
        <f>[2]Z16_bezrobotni_wg_stażu_pracy!D16</f>
        <v>791</v>
      </c>
      <c r="E16" s="154">
        <f t="shared" si="0"/>
        <v>0.2518306271887934</v>
      </c>
      <c r="F16" s="189">
        <f>[2]Z16_bezrobotni_wg_stażu_pracy!F16</f>
        <v>723</v>
      </c>
      <c r="G16" s="154">
        <f t="shared" si="1"/>
        <v>0.23018147086914995</v>
      </c>
      <c r="H16" s="189">
        <f>[2]Z16_bezrobotni_wg_stażu_pracy!H16</f>
        <v>355</v>
      </c>
      <c r="I16" s="154">
        <f t="shared" si="2"/>
        <v>0.11302133078637376</v>
      </c>
      <c r="J16" s="189">
        <f>[2]Z16_bezrobotni_wg_stażu_pracy!J16</f>
        <v>298</v>
      </c>
      <c r="K16" s="154">
        <f t="shared" si="3"/>
        <v>9.4874243871378536E-2</v>
      </c>
      <c r="L16" s="189">
        <f>[2]Z16_bezrobotni_wg_stażu_pracy!L16</f>
        <v>161</v>
      </c>
      <c r="M16" s="154">
        <f t="shared" si="4"/>
        <v>5.125756128621458E-2</v>
      </c>
      <c r="N16" s="189">
        <f>[2]Z16_bezrobotni_wg_stażu_pracy!N16</f>
        <v>63</v>
      </c>
      <c r="O16" s="154">
        <f t="shared" si="5"/>
        <v>2.0057306590257881E-2</v>
      </c>
      <c r="P16" s="189">
        <f>[2]Z16_bezrobotni_wg_stażu_pracy!P16</f>
        <v>750</v>
      </c>
      <c r="Q16" s="155">
        <f t="shared" si="6"/>
        <v>0.2387774594078319</v>
      </c>
    </row>
    <row r="17" spans="1:17" s="156" customFormat="1" ht="15" customHeight="1">
      <c r="A17" s="150">
        <v>4</v>
      </c>
      <c r="B17" s="151" t="s">
        <v>12</v>
      </c>
      <c r="C17" s="159">
        <f t="shared" si="7"/>
        <v>2213</v>
      </c>
      <c r="D17" s="189">
        <f>[2]Z16_bezrobotni_wg_stażu_pracy!D17</f>
        <v>457</v>
      </c>
      <c r="E17" s="154">
        <f t="shared" si="0"/>
        <v>0.20650700406687755</v>
      </c>
      <c r="F17" s="189">
        <f>[2]Z16_bezrobotni_wg_stażu_pracy!F17</f>
        <v>525</v>
      </c>
      <c r="G17" s="154">
        <f t="shared" si="1"/>
        <v>0.23723452327157704</v>
      </c>
      <c r="H17" s="189">
        <f>[2]Z16_bezrobotni_wg_stażu_pracy!H17</f>
        <v>261</v>
      </c>
      <c r="I17" s="154">
        <f t="shared" si="2"/>
        <v>0.11793944871215545</v>
      </c>
      <c r="J17" s="189">
        <f>[2]Z16_bezrobotni_wg_stażu_pracy!J17</f>
        <v>244</v>
      </c>
      <c r="K17" s="154">
        <f t="shared" si="3"/>
        <v>0.11025756891098057</v>
      </c>
      <c r="L17" s="189">
        <f>[2]Z16_bezrobotni_wg_stażu_pracy!L17</f>
        <v>128</v>
      </c>
      <c r="M17" s="154">
        <f t="shared" si="4"/>
        <v>5.7840036150022596E-2</v>
      </c>
      <c r="N17" s="189">
        <f>[2]Z16_bezrobotni_wg_stażu_pracy!N17</f>
        <v>39</v>
      </c>
      <c r="O17" s="154">
        <f t="shared" si="5"/>
        <v>1.7623136014460011E-2</v>
      </c>
      <c r="P17" s="189">
        <f>[2]Z16_bezrobotni_wg_stażu_pracy!P17</f>
        <v>559</v>
      </c>
      <c r="Q17" s="155">
        <f t="shared" si="6"/>
        <v>0.25259828287392677</v>
      </c>
    </row>
    <row r="18" spans="1:17" s="156" customFormat="1" ht="15" customHeight="1">
      <c r="A18" s="150">
        <v>5</v>
      </c>
      <c r="B18" s="151" t="s">
        <v>38</v>
      </c>
      <c r="C18" s="159">
        <f t="shared" si="7"/>
        <v>1735</v>
      </c>
      <c r="D18" s="189">
        <f>[2]Z16_bezrobotni_wg_stażu_pracy!D18</f>
        <v>331</v>
      </c>
      <c r="E18" s="154">
        <f t="shared" si="0"/>
        <v>0.19077809798270892</v>
      </c>
      <c r="F18" s="189">
        <f>[2]Z16_bezrobotni_wg_stażu_pracy!F18</f>
        <v>375</v>
      </c>
      <c r="G18" s="154">
        <f t="shared" si="1"/>
        <v>0.21613832853025935</v>
      </c>
      <c r="H18" s="189">
        <f>[2]Z16_bezrobotni_wg_stażu_pracy!H18</f>
        <v>268</v>
      </c>
      <c r="I18" s="154">
        <f t="shared" si="2"/>
        <v>0.15446685878962535</v>
      </c>
      <c r="J18" s="189">
        <f>[2]Z16_bezrobotni_wg_stażu_pracy!J18</f>
        <v>234</v>
      </c>
      <c r="K18" s="154">
        <f t="shared" si="3"/>
        <v>0.13487031700288185</v>
      </c>
      <c r="L18" s="189">
        <f>[2]Z16_bezrobotni_wg_stażu_pracy!L18</f>
        <v>142</v>
      </c>
      <c r="M18" s="154">
        <f t="shared" si="4"/>
        <v>8.184438040345822E-2</v>
      </c>
      <c r="N18" s="189">
        <f>[2]Z16_bezrobotni_wg_stażu_pracy!N18</f>
        <v>43</v>
      </c>
      <c r="O18" s="154">
        <f t="shared" si="5"/>
        <v>2.4783861671469742E-2</v>
      </c>
      <c r="P18" s="189">
        <f>[2]Z16_bezrobotni_wg_stażu_pracy!P18</f>
        <v>342</v>
      </c>
      <c r="Q18" s="155">
        <f t="shared" si="6"/>
        <v>0.19711815561959653</v>
      </c>
    </row>
    <row r="19" spans="1:17" s="165" customFormat="1" ht="15" customHeight="1">
      <c r="A19" s="157">
        <v>6</v>
      </c>
      <c r="B19" s="158" t="s">
        <v>10</v>
      </c>
      <c r="C19" s="159">
        <f t="shared" si="7"/>
        <v>2827</v>
      </c>
      <c r="D19" s="196">
        <f>[2]Z16_bezrobotni_wg_stażu_pracy!D19</f>
        <v>548</v>
      </c>
      <c r="E19" s="160">
        <f t="shared" si="0"/>
        <v>0.19384506544039617</v>
      </c>
      <c r="F19" s="196">
        <f>[2]Z16_bezrobotni_wg_stażu_pracy!F19</f>
        <v>624</v>
      </c>
      <c r="G19" s="160">
        <f t="shared" si="1"/>
        <v>0.2207286876547577</v>
      </c>
      <c r="H19" s="196">
        <f>[2]Z16_bezrobotni_wg_stażu_pracy!H19</f>
        <v>404</v>
      </c>
      <c r="I19" s="160">
        <f t="shared" si="2"/>
        <v>0.14290767598160595</v>
      </c>
      <c r="J19" s="196">
        <f>[2]Z16_bezrobotni_wg_stażu_pracy!J19</f>
        <v>446</v>
      </c>
      <c r="K19" s="160">
        <f t="shared" si="3"/>
        <v>0.15776441457375309</v>
      </c>
      <c r="L19" s="196">
        <f>[2]Z16_bezrobotni_wg_stażu_pracy!L19</f>
        <v>289</v>
      </c>
      <c r="M19" s="160">
        <f t="shared" si="4"/>
        <v>0.10222851078882207</v>
      </c>
      <c r="N19" s="196">
        <f>[2]Z16_bezrobotni_wg_stażu_pracy!N19</f>
        <v>98</v>
      </c>
      <c r="O19" s="160">
        <f t="shared" si="5"/>
        <v>3.4665723381676686E-2</v>
      </c>
      <c r="P19" s="196">
        <f>[2]Z16_bezrobotni_wg_stażu_pracy!P19</f>
        <v>418</v>
      </c>
      <c r="Q19" s="161">
        <f t="shared" si="6"/>
        <v>0.14785992217898833</v>
      </c>
    </row>
    <row r="20" spans="1:17" s="195" customFormat="1" ht="24.75" customHeight="1">
      <c r="A20" s="367" t="s">
        <v>162</v>
      </c>
      <c r="B20" s="368"/>
      <c r="C20" s="146">
        <f>SUM(C21:C28)</f>
        <v>39172</v>
      </c>
      <c r="D20" s="146">
        <f>SUM(D21:D28)</f>
        <v>6444</v>
      </c>
      <c r="E20" s="147">
        <f t="shared" si="0"/>
        <v>0.16450525885836823</v>
      </c>
      <c r="F20" s="146">
        <f>SUM(F21:F28)</f>
        <v>9101</v>
      </c>
      <c r="G20" s="147">
        <f t="shared" si="1"/>
        <v>0.23233432043296232</v>
      </c>
      <c r="H20" s="146">
        <f>SUM(H21:H28)</f>
        <v>5971</v>
      </c>
      <c r="I20" s="147">
        <f t="shared" si="2"/>
        <v>0.15243030736240171</v>
      </c>
      <c r="J20" s="146">
        <f>SUM(J21:J28)</f>
        <v>5876</v>
      </c>
      <c r="K20" s="147">
        <f t="shared" si="3"/>
        <v>0.15000510568773615</v>
      </c>
      <c r="L20" s="146">
        <f>SUM(L21:L28)</f>
        <v>3281</v>
      </c>
      <c r="M20" s="147">
        <f t="shared" si="4"/>
        <v>8.3758807311344843E-2</v>
      </c>
      <c r="N20" s="146">
        <f>SUM(N21:N28)</f>
        <v>840</v>
      </c>
      <c r="O20" s="147">
        <f t="shared" si="5"/>
        <v>2.1443888491779844E-2</v>
      </c>
      <c r="P20" s="146">
        <f>SUM(P21:P28)</f>
        <v>7659</v>
      </c>
      <c r="Q20" s="148">
        <f t="shared" si="6"/>
        <v>0.19552231185540692</v>
      </c>
    </row>
    <row r="21" spans="1:17" s="156" customFormat="1" ht="17.100000000000001" customHeight="1">
      <c r="A21" s="150">
        <v>1</v>
      </c>
      <c r="B21" s="151" t="s">
        <v>17</v>
      </c>
      <c r="C21" s="159">
        <f t="shared" ref="C21:C28" si="8">D21+F21+H21+J21+L21+N21+P21</f>
        <v>1168</v>
      </c>
      <c r="D21" s="189">
        <f>[2]Z16_bezrobotni_wg_stażu_pracy!D21</f>
        <v>230</v>
      </c>
      <c r="E21" s="154">
        <f t="shared" si="0"/>
        <v>0.19691780821917809</v>
      </c>
      <c r="F21" s="189">
        <f>[2]Z16_bezrobotni_wg_stażu_pracy!F21</f>
        <v>315</v>
      </c>
      <c r="G21" s="154">
        <f t="shared" si="1"/>
        <v>0.2696917808219178</v>
      </c>
      <c r="H21" s="189">
        <f>[2]Z16_bezrobotni_wg_stażu_pracy!H21</f>
        <v>175</v>
      </c>
      <c r="I21" s="154">
        <f t="shared" si="2"/>
        <v>0.14982876712328766</v>
      </c>
      <c r="J21" s="189">
        <f>[2]Z16_bezrobotni_wg_stażu_pracy!J21</f>
        <v>134</v>
      </c>
      <c r="K21" s="154">
        <f t="shared" si="3"/>
        <v>0.11472602739726027</v>
      </c>
      <c r="L21" s="189">
        <f>[2]Z16_bezrobotni_wg_stażu_pracy!L21</f>
        <v>82</v>
      </c>
      <c r="M21" s="154">
        <f t="shared" si="4"/>
        <v>7.0205479452054798E-2</v>
      </c>
      <c r="N21" s="189">
        <f>[2]Z16_bezrobotni_wg_stażu_pracy!N21</f>
        <v>28</v>
      </c>
      <c r="O21" s="154">
        <f t="shared" si="5"/>
        <v>2.3972602739726026E-2</v>
      </c>
      <c r="P21" s="189">
        <f>[2]Z16_bezrobotni_wg_stażu_pracy!P21</f>
        <v>204</v>
      </c>
      <c r="Q21" s="155">
        <f t="shared" si="6"/>
        <v>0.17465753424657535</v>
      </c>
    </row>
    <row r="22" spans="1:17" s="156" customFormat="1" ht="17.100000000000001" customHeight="1">
      <c r="A22" s="150">
        <v>2</v>
      </c>
      <c r="B22" s="151" t="s">
        <v>18</v>
      </c>
      <c r="C22" s="159">
        <f t="shared" si="8"/>
        <v>2821</v>
      </c>
      <c r="D22" s="189">
        <f>[2]Z16_bezrobotni_wg_stażu_pracy!D22</f>
        <v>463</v>
      </c>
      <c r="E22" s="154">
        <f t="shared" si="0"/>
        <v>0.1641261963842609</v>
      </c>
      <c r="F22" s="189">
        <f>[2]Z16_bezrobotni_wg_stażu_pracy!F22</f>
        <v>670</v>
      </c>
      <c r="G22" s="154">
        <f t="shared" si="1"/>
        <v>0.23750443105281815</v>
      </c>
      <c r="H22" s="189">
        <f>[2]Z16_bezrobotni_wg_stażu_pracy!H22</f>
        <v>442</v>
      </c>
      <c r="I22" s="154">
        <f t="shared" si="2"/>
        <v>0.15668202764976957</v>
      </c>
      <c r="J22" s="189">
        <f>[2]Z16_bezrobotni_wg_stażu_pracy!J22</f>
        <v>421</v>
      </c>
      <c r="K22" s="154">
        <f t="shared" si="3"/>
        <v>0.14923785891527827</v>
      </c>
      <c r="L22" s="189">
        <f>[2]Z16_bezrobotni_wg_stażu_pracy!L22</f>
        <v>224</v>
      </c>
      <c r="M22" s="154">
        <f t="shared" si="4"/>
        <v>7.9404466501240695E-2</v>
      </c>
      <c r="N22" s="189">
        <f>[2]Z16_bezrobotni_wg_stażu_pracy!N22</f>
        <v>89</v>
      </c>
      <c r="O22" s="154">
        <f t="shared" si="5"/>
        <v>3.1549096065225095E-2</v>
      </c>
      <c r="P22" s="189">
        <f>[2]Z16_bezrobotni_wg_stażu_pracy!P22</f>
        <v>512</v>
      </c>
      <c r="Q22" s="155">
        <f t="shared" si="6"/>
        <v>0.1814959234314073</v>
      </c>
    </row>
    <row r="23" spans="1:17" s="156" customFormat="1" ht="17.100000000000001" customHeight="1">
      <c r="A23" s="150">
        <v>3</v>
      </c>
      <c r="B23" s="151" t="s">
        <v>19</v>
      </c>
      <c r="C23" s="159">
        <f t="shared" si="8"/>
        <v>1740</v>
      </c>
      <c r="D23" s="189">
        <f>[2]Z16_bezrobotni_wg_stażu_pracy!D23</f>
        <v>380</v>
      </c>
      <c r="E23" s="154">
        <f t="shared" si="0"/>
        <v>0.21839080459770116</v>
      </c>
      <c r="F23" s="189">
        <f>[2]Z16_bezrobotni_wg_stażu_pracy!F23</f>
        <v>449</v>
      </c>
      <c r="G23" s="154">
        <f t="shared" si="1"/>
        <v>0.25804597701149423</v>
      </c>
      <c r="H23" s="189">
        <f>[2]Z16_bezrobotni_wg_stażu_pracy!H23</f>
        <v>194</v>
      </c>
      <c r="I23" s="154">
        <f t="shared" si="2"/>
        <v>0.11149425287356322</v>
      </c>
      <c r="J23" s="189">
        <f>[2]Z16_bezrobotni_wg_stażu_pracy!J23</f>
        <v>177</v>
      </c>
      <c r="K23" s="154">
        <f t="shared" si="3"/>
        <v>0.10172413793103448</v>
      </c>
      <c r="L23" s="189">
        <f>[2]Z16_bezrobotni_wg_stażu_pracy!L23</f>
        <v>83</v>
      </c>
      <c r="M23" s="154">
        <f t="shared" si="4"/>
        <v>4.7701149425287359E-2</v>
      </c>
      <c r="N23" s="189">
        <f>[2]Z16_bezrobotni_wg_stażu_pracy!N23</f>
        <v>30</v>
      </c>
      <c r="O23" s="154">
        <f t="shared" si="5"/>
        <v>1.7241379310344827E-2</v>
      </c>
      <c r="P23" s="189">
        <f>[2]Z16_bezrobotni_wg_stażu_pracy!P23</f>
        <v>427</v>
      </c>
      <c r="Q23" s="155">
        <f t="shared" si="6"/>
        <v>0.24540229885057471</v>
      </c>
    </row>
    <row r="24" spans="1:17" s="156" customFormat="1" ht="17.100000000000001" customHeight="1">
      <c r="A24" s="150">
        <v>4</v>
      </c>
      <c r="B24" s="151" t="s">
        <v>80</v>
      </c>
      <c r="C24" s="159">
        <f t="shared" si="8"/>
        <v>3813</v>
      </c>
      <c r="D24" s="189">
        <f>[2]Z16_bezrobotni_wg_stażu_pracy!D24</f>
        <v>598</v>
      </c>
      <c r="E24" s="154">
        <f t="shared" si="0"/>
        <v>0.15683189089955415</v>
      </c>
      <c r="F24" s="189">
        <f>[2]Z16_bezrobotni_wg_stażu_pracy!F24</f>
        <v>847</v>
      </c>
      <c r="G24" s="154">
        <f t="shared" si="1"/>
        <v>0.22213480199318122</v>
      </c>
      <c r="H24" s="189">
        <f>[2]Z16_bezrobotni_wg_stażu_pracy!H24</f>
        <v>610</v>
      </c>
      <c r="I24" s="154">
        <f t="shared" si="2"/>
        <v>0.15997901914503015</v>
      </c>
      <c r="J24" s="189">
        <f>[2]Z16_bezrobotni_wg_stażu_pracy!J24</f>
        <v>540</v>
      </c>
      <c r="K24" s="154">
        <f t="shared" si="3"/>
        <v>0.14162077104642015</v>
      </c>
      <c r="L24" s="189">
        <f>[2]Z16_bezrobotni_wg_stażu_pracy!L24</f>
        <v>267</v>
      </c>
      <c r="M24" s="154">
        <f t="shared" si="4"/>
        <v>7.0023603461841069E-2</v>
      </c>
      <c r="N24" s="189">
        <f>[2]Z16_bezrobotni_wg_stażu_pracy!N24</f>
        <v>52</v>
      </c>
      <c r="O24" s="154">
        <f t="shared" si="5"/>
        <v>1.3637555730396014E-2</v>
      </c>
      <c r="P24" s="189">
        <f>[2]Z16_bezrobotni_wg_stażu_pracy!P24</f>
        <v>899</v>
      </c>
      <c r="Q24" s="155">
        <f t="shared" si="6"/>
        <v>0.23577235772357724</v>
      </c>
    </row>
    <row r="25" spans="1:17" s="156" customFormat="1" ht="17.100000000000001" customHeight="1">
      <c r="A25" s="150">
        <v>5</v>
      </c>
      <c r="B25" s="151" t="s">
        <v>20</v>
      </c>
      <c r="C25" s="159">
        <f t="shared" si="8"/>
        <v>10672</v>
      </c>
      <c r="D25" s="189">
        <f>[2]Z16_bezrobotni_wg_stażu_pracy!D25</f>
        <v>1697</v>
      </c>
      <c r="E25" s="154">
        <f t="shared" si="0"/>
        <v>0.15901424287856072</v>
      </c>
      <c r="F25" s="189">
        <f>[2]Z16_bezrobotni_wg_stażu_pracy!F25</f>
        <v>2475</v>
      </c>
      <c r="G25" s="154">
        <f t="shared" si="1"/>
        <v>0.23191529235382308</v>
      </c>
      <c r="H25" s="189">
        <f>[2]Z16_bezrobotni_wg_stażu_pracy!H25</f>
        <v>1705</v>
      </c>
      <c r="I25" s="154">
        <f t="shared" si="2"/>
        <v>0.15976386806596701</v>
      </c>
      <c r="J25" s="189">
        <f>[2]Z16_bezrobotni_wg_stażu_pracy!J25</f>
        <v>1588</v>
      </c>
      <c r="K25" s="154">
        <f t="shared" si="3"/>
        <v>0.14880059970014992</v>
      </c>
      <c r="L25" s="189">
        <f>[2]Z16_bezrobotni_wg_stażu_pracy!L25</f>
        <v>878</v>
      </c>
      <c r="M25" s="154">
        <f t="shared" si="4"/>
        <v>8.2271364317841086E-2</v>
      </c>
      <c r="N25" s="189">
        <f>[2]Z16_bezrobotni_wg_stażu_pracy!N25</f>
        <v>167</v>
      </c>
      <c r="O25" s="154">
        <f t="shared" si="5"/>
        <v>1.5648425787106447E-2</v>
      </c>
      <c r="P25" s="189">
        <f>[2]Z16_bezrobotni_wg_stażu_pracy!P25</f>
        <v>2162</v>
      </c>
      <c r="Q25" s="155">
        <f t="shared" si="6"/>
        <v>0.20258620689655171</v>
      </c>
    </row>
    <row r="26" spans="1:17" s="156" customFormat="1" ht="17.100000000000001" customHeight="1">
      <c r="A26" s="150">
        <v>6</v>
      </c>
      <c r="B26" s="151" t="s">
        <v>21</v>
      </c>
      <c r="C26" s="159">
        <f t="shared" si="8"/>
        <v>3716</v>
      </c>
      <c r="D26" s="189">
        <f>[2]Z16_bezrobotni_wg_stażu_pracy!D26</f>
        <v>575</v>
      </c>
      <c r="E26" s="154">
        <f t="shared" si="0"/>
        <v>0.15473627556512379</v>
      </c>
      <c r="F26" s="189">
        <f>[2]Z16_bezrobotni_wg_stażu_pracy!F26</f>
        <v>1009</v>
      </c>
      <c r="G26" s="154">
        <f t="shared" si="1"/>
        <v>0.27152852529601723</v>
      </c>
      <c r="H26" s="189">
        <f>[2]Z16_bezrobotni_wg_stażu_pracy!H26</f>
        <v>617</v>
      </c>
      <c r="I26" s="154">
        <f t="shared" si="2"/>
        <v>0.16603875134553284</v>
      </c>
      <c r="J26" s="189">
        <f>[2]Z16_bezrobotni_wg_stażu_pracy!J26</f>
        <v>651</v>
      </c>
      <c r="K26" s="154">
        <f t="shared" si="3"/>
        <v>0.17518837459634015</v>
      </c>
      <c r="L26" s="189">
        <f>[2]Z16_bezrobotni_wg_stażu_pracy!L26</f>
        <v>268</v>
      </c>
      <c r="M26" s="154">
        <f t="shared" si="4"/>
        <v>7.2120559741657694E-2</v>
      </c>
      <c r="N26" s="189">
        <f>[2]Z16_bezrobotni_wg_stażu_pracy!N26</f>
        <v>56</v>
      </c>
      <c r="O26" s="154">
        <f t="shared" si="5"/>
        <v>1.5069967707212056E-2</v>
      </c>
      <c r="P26" s="189">
        <f>[2]Z16_bezrobotni_wg_stażu_pracy!P26</f>
        <v>540</v>
      </c>
      <c r="Q26" s="155">
        <f t="shared" si="6"/>
        <v>0.14531754574811626</v>
      </c>
    </row>
    <row r="27" spans="1:17" s="156" customFormat="1" ht="17.100000000000001" customHeight="1">
      <c r="A27" s="150">
        <v>7</v>
      </c>
      <c r="B27" s="151" t="s">
        <v>22</v>
      </c>
      <c r="C27" s="159">
        <f t="shared" si="8"/>
        <v>1720</v>
      </c>
      <c r="D27" s="189">
        <f>[2]Z16_bezrobotni_wg_stażu_pracy!D27</f>
        <v>270</v>
      </c>
      <c r="E27" s="154">
        <f t="shared" si="0"/>
        <v>0.15697674418604651</v>
      </c>
      <c r="F27" s="189">
        <f>[2]Z16_bezrobotni_wg_stażu_pracy!F27</f>
        <v>489</v>
      </c>
      <c r="G27" s="154">
        <f t="shared" si="1"/>
        <v>0.28430232558139534</v>
      </c>
      <c r="H27" s="189">
        <f>[2]Z16_bezrobotni_wg_stażu_pracy!H27</f>
        <v>229</v>
      </c>
      <c r="I27" s="154">
        <f t="shared" si="2"/>
        <v>0.13313953488372093</v>
      </c>
      <c r="J27" s="189">
        <f>[2]Z16_bezrobotni_wg_stażu_pracy!J27</f>
        <v>228</v>
      </c>
      <c r="K27" s="154">
        <f t="shared" si="3"/>
        <v>0.13255813953488371</v>
      </c>
      <c r="L27" s="189">
        <f>[2]Z16_bezrobotni_wg_stażu_pracy!L27</f>
        <v>99</v>
      </c>
      <c r="M27" s="154">
        <f t="shared" si="4"/>
        <v>5.7558139534883722E-2</v>
      </c>
      <c r="N27" s="189">
        <f>[2]Z16_bezrobotni_wg_stażu_pracy!N27</f>
        <v>35</v>
      </c>
      <c r="O27" s="154">
        <f t="shared" si="5"/>
        <v>2.0348837209302327E-2</v>
      </c>
      <c r="P27" s="189">
        <f>[2]Z16_bezrobotni_wg_stażu_pracy!P27</f>
        <v>370</v>
      </c>
      <c r="Q27" s="155">
        <f t="shared" si="6"/>
        <v>0.21511627906976744</v>
      </c>
    </row>
    <row r="28" spans="1:17" s="165" customFormat="1" ht="17.100000000000001" customHeight="1">
      <c r="A28" s="157">
        <v>8</v>
      </c>
      <c r="B28" s="158" t="s">
        <v>82</v>
      </c>
      <c r="C28" s="159">
        <f t="shared" si="8"/>
        <v>13522</v>
      </c>
      <c r="D28" s="196">
        <f>[2]Z16_bezrobotni_wg_stażu_pracy!D28</f>
        <v>2231</v>
      </c>
      <c r="E28" s="160">
        <f>D28/C28</f>
        <v>0.16499038603756841</v>
      </c>
      <c r="F28" s="196">
        <f>[2]Z16_bezrobotni_wg_stażu_pracy!F28</f>
        <v>2847</v>
      </c>
      <c r="G28" s="160">
        <f>F28/C28</f>
        <v>0.21054577725188581</v>
      </c>
      <c r="H28" s="196">
        <f>[2]Z16_bezrobotni_wg_stażu_pracy!H28</f>
        <v>1999</v>
      </c>
      <c r="I28" s="160">
        <f>H28/C28</f>
        <v>0.14783316077503328</v>
      </c>
      <c r="J28" s="196">
        <f>[2]Z16_bezrobotni_wg_stażu_pracy!J28</f>
        <v>2137</v>
      </c>
      <c r="K28" s="160">
        <f>J28/C28</f>
        <v>0.15803875166395503</v>
      </c>
      <c r="L28" s="196">
        <f>[2]Z16_bezrobotni_wg_stażu_pracy!L28</f>
        <v>1380</v>
      </c>
      <c r="M28" s="160">
        <f>L28/C28</f>
        <v>0.10205590888921758</v>
      </c>
      <c r="N28" s="196">
        <f>[2]Z16_bezrobotni_wg_stażu_pracy!N28</f>
        <v>383</v>
      </c>
      <c r="O28" s="160">
        <f>N28/C28</f>
        <v>2.8324212394616181E-2</v>
      </c>
      <c r="P28" s="196">
        <f>[2]Z16_bezrobotni_wg_stażu_pracy!P28</f>
        <v>2545</v>
      </c>
      <c r="Q28" s="161">
        <f>P28/C28</f>
        <v>0.18821180298772372</v>
      </c>
    </row>
    <row r="29" spans="1:17" s="197" customFormat="1" ht="25.5" customHeight="1">
      <c r="A29" s="367" t="s">
        <v>196</v>
      </c>
      <c r="B29" s="368"/>
      <c r="C29" s="146">
        <f>C30</f>
        <v>30431</v>
      </c>
      <c r="D29" s="146">
        <f>D30</f>
        <v>6458</v>
      </c>
      <c r="E29" s="147">
        <f>D29/C29</f>
        <v>0.21221780421280931</v>
      </c>
      <c r="F29" s="146">
        <f>F30</f>
        <v>5087</v>
      </c>
      <c r="G29" s="147">
        <f>F29/C29</f>
        <v>0.16716506194341296</v>
      </c>
      <c r="H29" s="146">
        <f>H30</f>
        <v>4469</v>
      </c>
      <c r="I29" s="147">
        <f>H29/C29</f>
        <v>0.14685682363379449</v>
      </c>
      <c r="J29" s="146">
        <f>J30</f>
        <v>5272</v>
      </c>
      <c r="K29" s="147">
        <f>J29/C29</f>
        <v>0.17324438894548322</v>
      </c>
      <c r="L29" s="146">
        <f>L30</f>
        <v>4651</v>
      </c>
      <c r="M29" s="147">
        <f>L29/C29</f>
        <v>0.15283756695475009</v>
      </c>
      <c r="N29" s="146">
        <f>N30</f>
        <v>1907</v>
      </c>
      <c r="O29" s="147">
        <f>N29/C29</f>
        <v>6.2666359961880982E-2</v>
      </c>
      <c r="P29" s="146">
        <f>P30</f>
        <v>2587</v>
      </c>
      <c r="Q29" s="148">
        <f>P29/C29</f>
        <v>8.5011994347868949E-2</v>
      </c>
    </row>
    <row r="30" spans="1:17" s="165" customFormat="1" ht="17.100000000000001" customHeight="1">
      <c r="A30" s="157">
        <v>1</v>
      </c>
      <c r="B30" s="158" t="s">
        <v>127</v>
      </c>
      <c r="C30" s="159">
        <f>D30+F30+H30+J30+L30+N30+P30</f>
        <v>30431</v>
      </c>
      <c r="D30" s="196">
        <f>[2]Z16_bezrobotni_wg_stażu_pracy!D30</f>
        <v>6458</v>
      </c>
      <c r="E30" s="160">
        <f>D30/C30</f>
        <v>0.21221780421280931</v>
      </c>
      <c r="F30" s="196">
        <f>[2]Z16_bezrobotni_wg_stażu_pracy!F30</f>
        <v>5087</v>
      </c>
      <c r="G30" s="160">
        <f>F30/C30</f>
        <v>0.16716506194341296</v>
      </c>
      <c r="H30" s="196">
        <f>[2]Z16_bezrobotni_wg_stażu_pracy!H30</f>
        <v>4469</v>
      </c>
      <c r="I30" s="160">
        <f>H30/C30</f>
        <v>0.14685682363379449</v>
      </c>
      <c r="J30" s="196">
        <f>[2]Z16_bezrobotni_wg_stażu_pracy!J30</f>
        <v>5272</v>
      </c>
      <c r="K30" s="160">
        <f>J30/C30</f>
        <v>0.17324438894548322</v>
      </c>
      <c r="L30" s="196">
        <f>[2]Z16_bezrobotni_wg_stażu_pracy!L30</f>
        <v>4651</v>
      </c>
      <c r="M30" s="160">
        <f>L30/C30</f>
        <v>0.15283756695475009</v>
      </c>
      <c r="N30" s="196">
        <f>[2]Z16_bezrobotni_wg_stażu_pracy!N30</f>
        <v>1907</v>
      </c>
      <c r="O30" s="160">
        <f>N30/C30</f>
        <v>6.2666359961880982E-2</v>
      </c>
      <c r="P30" s="196">
        <f>[2]Z16_bezrobotni_wg_stażu_pracy!P30</f>
        <v>2587</v>
      </c>
      <c r="Q30" s="161">
        <f>P30/C30</f>
        <v>8.5011994347868949E-2</v>
      </c>
    </row>
    <row r="31" spans="1:17" s="195" customFormat="1" ht="30" customHeight="1">
      <c r="A31" s="367" t="s">
        <v>163</v>
      </c>
      <c r="B31" s="368"/>
      <c r="C31" s="146">
        <f>SUM(C32:C37)</f>
        <v>22906</v>
      </c>
      <c r="D31" s="146">
        <f>SUM(D32:D37)</f>
        <v>3670</v>
      </c>
      <c r="E31" s="147">
        <f>D31/C31</f>
        <v>0.160220029686545</v>
      </c>
      <c r="F31" s="146">
        <f>SUM(F32:F37)</f>
        <v>4555</v>
      </c>
      <c r="G31" s="147">
        <f>F31/C31</f>
        <v>0.19885619488343664</v>
      </c>
      <c r="H31" s="146">
        <f>SUM(H32:H37)</f>
        <v>3743</v>
      </c>
      <c r="I31" s="147">
        <f>H31/C31</f>
        <v>0.16340696760674059</v>
      </c>
      <c r="J31" s="146">
        <f>SUM(J32:J37)</f>
        <v>3857</v>
      </c>
      <c r="K31" s="147">
        <f>J31/C31</f>
        <v>0.16838382956430631</v>
      </c>
      <c r="L31" s="146">
        <f>SUM(L32:L37)</f>
        <v>2802</v>
      </c>
      <c r="M31" s="147">
        <f>L31/C31</f>
        <v>0.12232602811490439</v>
      </c>
      <c r="N31" s="146">
        <f>SUM(N32:N37)</f>
        <v>905</v>
      </c>
      <c r="O31" s="147">
        <f>N31/C31</f>
        <v>3.9509298873657554E-2</v>
      </c>
      <c r="P31" s="146">
        <f>SUM(P32:P37)</f>
        <v>3374</v>
      </c>
      <c r="Q31" s="148">
        <f>P31/C31</f>
        <v>0.1472976512704095</v>
      </c>
    </row>
    <row r="32" spans="1:17" s="156" customFormat="1" ht="15" customHeight="1">
      <c r="A32" s="150">
        <v>1</v>
      </c>
      <c r="B32" s="151" t="s">
        <v>25</v>
      </c>
      <c r="C32" s="159">
        <f t="shared" ref="C32:C37" si="9">D32+F32+H32+J32+L32+N32+P32</f>
        <v>4211</v>
      </c>
      <c r="D32" s="189">
        <f>[2]Z16_bezrobotni_wg_stażu_pracy!D32</f>
        <v>685</v>
      </c>
      <c r="E32" s="154">
        <f t="shared" ref="E32:E56" si="10">D32/C32</f>
        <v>0.16266919971503205</v>
      </c>
      <c r="F32" s="189">
        <f>[2]Z16_bezrobotni_wg_stażu_pracy!F32</f>
        <v>985</v>
      </c>
      <c r="G32" s="154">
        <f t="shared" ref="G32:G56" si="11">F32/C32</f>
        <v>0.23391118499168845</v>
      </c>
      <c r="H32" s="189">
        <f>[2]Z16_bezrobotni_wg_stażu_pracy!H32</f>
        <v>634</v>
      </c>
      <c r="I32" s="154">
        <f t="shared" ref="I32:I56" si="12">H32/C32</f>
        <v>0.15055806221800047</v>
      </c>
      <c r="J32" s="189">
        <f>[2]Z16_bezrobotni_wg_stażu_pracy!J32</f>
        <v>611</v>
      </c>
      <c r="K32" s="154">
        <f t="shared" ref="K32:K56" si="13">J32/C32</f>
        <v>0.14509617668012348</v>
      </c>
      <c r="L32" s="189">
        <f>[2]Z16_bezrobotni_wg_stażu_pracy!L32</f>
        <v>369</v>
      </c>
      <c r="M32" s="154">
        <f t="shared" ref="M32:M56" si="14">L32/C32</f>
        <v>8.7627641890287336E-2</v>
      </c>
      <c r="N32" s="189">
        <f>[2]Z16_bezrobotni_wg_stażu_pracy!N32</f>
        <v>125</v>
      </c>
      <c r="O32" s="154">
        <f t="shared" ref="O32:O56" si="15">N32/C32</f>
        <v>2.9684160531940156E-2</v>
      </c>
      <c r="P32" s="189">
        <f>[2]Z16_bezrobotni_wg_stażu_pracy!P32</f>
        <v>802</v>
      </c>
      <c r="Q32" s="155">
        <f t="shared" ref="Q32:Q56" si="16">P32/C32</f>
        <v>0.19045357397292806</v>
      </c>
    </row>
    <row r="33" spans="1:17" s="156" customFormat="1" ht="15" customHeight="1">
      <c r="A33" s="150">
        <v>2</v>
      </c>
      <c r="B33" s="151" t="s">
        <v>28</v>
      </c>
      <c r="C33" s="159">
        <f t="shared" si="9"/>
        <v>3104</v>
      </c>
      <c r="D33" s="189">
        <f>[2]Z16_bezrobotni_wg_stażu_pracy!D33</f>
        <v>515</v>
      </c>
      <c r="E33" s="154">
        <f t="shared" si="10"/>
        <v>0.16591494845360824</v>
      </c>
      <c r="F33" s="189">
        <f>[2]Z16_bezrobotni_wg_stażu_pracy!F33</f>
        <v>541</v>
      </c>
      <c r="G33" s="154">
        <f t="shared" si="11"/>
        <v>0.17429123711340205</v>
      </c>
      <c r="H33" s="189">
        <f>[2]Z16_bezrobotni_wg_stażu_pracy!H33</f>
        <v>527</v>
      </c>
      <c r="I33" s="154">
        <f t="shared" si="12"/>
        <v>0.16978092783505155</v>
      </c>
      <c r="J33" s="189">
        <f>[2]Z16_bezrobotni_wg_stażu_pracy!J33</f>
        <v>589</v>
      </c>
      <c r="K33" s="154">
        <f t="shared" si="13"/>
        <v>0.18975515463917525</v>
      </c>
      <c r="L33" s="189">
        <f>[2]Z16_bezrobotni_wg_stażu_pracy!L33</f>
        <v>411</v>
      </c>
      <c r="M33" s="154">
        <f t="shared" si="14"/>
        <v>0.13240979381443299</v>
      </c>
      <c r="N33" s="189">
        <f>[2]Z16_bezrobotni_wg_stażu_pracy!N33</f>
        <v>114</v>
      </c>
      <c r="O33" s="154">
        <f t="shared" si="15"/>
        <v>3.6726804123711342E-2</v>
      </c>
      <c r="P33" s="189">
        <f>[2]Z16_bezrobotni_wg_stażu_pracy!P33</f>
        <v>407</v>
      </c>
      <c r="Q33" s="155">
        <f t="shared" si="16"/>
        <v>0.13112113402061856</v>
      </c>
    </row>
    <row r="34" spans="1:17" s="156" customFormat="1" ht="15" customHeight="1">
      <c r="A34" s="150">
        <v>3</v>
      </c>
      <c r="B34" s="151" t="s">
        <v>54</v>
      </c>
      <c r="C34" s="159">
        <f t="shared" si="9"/>
        <v>2849</v>
      </c>
      <c r="D34" s="189">
        <f>[2]Z16_bezrobotni_wg_stażu_pracy!D34</f>
        <v>438</v>
      </c>
      <c r="E34" s="154">
        <f t="shared" si="10"/>
        <v>0.15373815373815375</v>
      </c>
      <c r="F34" s="189">
        <f>[2]Z16_bezrobotni_wg_stażu_pracy!F34</f>
        <v>534</v>
      </c>
      <c r="G34" s="154">
        <f t="shared" si="11"/>
        <v>0.18743418743418744</v>
      </c>
      <c r="H34" s="189">
        <f>[2]Z16_bezrobotni_wg_stażu_pracy!H34</f>
        <v>462</v>
      </c>
      <c r="I34" s="154">
        <f t="shared" si="12"/>
        <v>0.16216216216216217</v>
      </c>
      <c r="J34" s="189">
        <f>[2]Z16_bezrobotni_wg_stażu_pracy!J34</f>
        <v>532</v>
      </c>
      <c r="K34" s="154">
        <f t="shared" si="13"/>
        <v>0.18673218673218672</v>
      </c>
      <c r="L34" s="189">
        <f>[2]Z16_bezrobotni_wg_stażu_pracy!L34</f>
        <v>405</v>
      </c>
      <c r="M34" s="154">
        <f t="shared" si="14"/>
        <v>0.14215514215514216</v>
      </c>
      <c r="N34" s="189">
        <f>[2]Z16_bezrobotni_wg_stażu_pracy!N34</f>
        <v>163</v>
      </c>
      <c r="O34" s="154">
        <f t="shared" si="15"/>
        <v>5.7213057213057215E-2</v>
      </c>
      <c r="P34" s="189">
        <f>[2]Z16_bezrobotni_wg_stażu_pracy!P34</f>
        <v>315</v>
      </c>
      <c r="Q34" s="155">
        <f t="shared" si="16"/>
        <v>0.11056511056511056</v>
      </c>
    </row>
    <row r="35" spans="1:17" s="156" customFormat="1" ht="15" customHeight="1">
      <c r="A35" s="150">
        <v>4</v>
      </c>
      <c r="B35" s="151" t="s">
        <v>29</v>
      </c>
      <c r="C35" s="159">
        <f t="shared" si="9"/>
        <v>2327</v>
      </c>
      <c r="D35" s="189">
        <f>[2]Z16_bezrobotni_wg_stażu_pracy!D35</f>
        <v>469</v>
      </c>
      <c r="E35" s="154">
        <f t="shared" si="10"/>
        <v>0.20154705629565964</v>
      </c>
      <c r="F35" s="189">
        <f>[2]Z16_bezrobotni_wg_stażu_pracy!F35</f>
        <v>484</v>
      </c>
      <c r="G35" s="154">
        <f t="shared" si="11"/>
        <v>0.20799312419424151</v>
      </c>
      <c r="H35" s="189">
        <f>[2]Z16_bezrobotni_wg_stażu_pracy!H35</f>
        <v>369</v>
      </c>
      <c r="I35" s="154">
        <f t="shared" si="12"/>
        <v>0.15857327030511387</v>
      </c>
      <c r="J35" s="189">
        <f>[2]Z16_bezrobotni_wg_stażu_pracy!J35</f>
        <v>353</v>
      </c>
      <c r="K35" s="154">
        <f t="shared" si="13"/>
        <v>0.15169746454662655</v>
      </c>
      <c r="L35" s="189">
        <f>[2]Z16_bezrobotni_wg_stażu_pracy!L35</f>
        <v>261</v>
      </c>
      <c r="M35" s="154">
        <f t="shared" si="14"/>
        <v>0.11216158143532445</v>
      </c>
      <c r="N35" s="189">
        <f>[2]Z16_bezrobotni_wg_stażu_pracy!N35</f>
        <v>72</v>
      </c>
      <c r="O35" s="154">
        <f t="shared" si="15"/>
        <v>3.0941125913192952E-2</v>
      </c>
      <c r="P35" s="189">
        <f>[2]Z16_bezrobotni_wg_stażu_pracy!P35</f>
        <v>319</v>
      </c>
      <c r="Q35" s="155">
        <f t="shared" si="16"/>
        <v>0.137086377309841</v>
      </c>
    </row>
    <row r="36" spans="1:17" s="156" customFormat="1" ht="15" customHeight="1">
      <c r="A36" s="150">
        <v>5</v>
      </c>
      <c r="B36" s="151" t="s">
        <v>30</v>
      </c>
      <c r="C36" s="159">
        <f t="shared" si="9"/>
        <v>2595</v>
      </c>
      <c r="D36" s="189">
        <f>[2]Z16_bezrobotni_wg_stażu_pracy!D36</f>
        <v>438</v>
      </c>
      <c r="E36" s="154">
        <f t="shared" si="10"/>
        <v>0.16878612716763006</v>
      </c>
      <c r="F36" s="189">
        <f>[2]Z16_bezrobotni_wg_stażu_pracy!F36</f>
        <v>511</v>
      </c>
      <c r="G36" s="154">
        <f t="shared" si="11"/>
        <v>0.19691714836223506</v>
      </c>
      <c r="H36" s="189">
        <f>[2]Z16_bezrobotni_wg_stażu_pracy!H36</f>
        <v>409</v>
      </c>
      <c r="I36" s="154">
        <f t="shared" si="12"/>
        <v>0.15761078998073219</v>
      </c>
      <c r="J36" s="189">
        <f>[2]Z16_bezrobotni_wg_stażu_pracy!J36</f>
        <v>478</v>
      </c>
      <c r="K36" s="154">
        <f t="shared" si="13"/>
        <v>0.18420038535645472</v>
      </c>
      <c r="L36" s="189">
        <f>[2]Z16_bezrobotni_wg_stażu_pracy!L36</f>
        <v>336</v>
      </c>
      <c r="M36" s="154">
        <f t="shared" si="14"/>
        <v>0.12947976878612716</v>
      </c>
      <c r="N36" s="189">
        <f>[2]Z16_bezrobotni_wg_stażu_pracy!N36</f>
        <v>142</v>
      </c>
      <c r="O36" s="154">
        <f t="shared" si="15"/>
        <v>5.4720616570327556E-2</v>
      </c>
      <c r="P36" s="189">
        <f>[2]Z16_bezrobotni_wg_stażu_pracy!P36</f>
        <v>281</v>
      </c>
      <c r="Q36" s="155">
        <f t="shared" si="16"/>
        <v>0.10828516377649326</v>
      </c>
    </row>
    <row r="37" spans="1:17" s="156" customFormat="1" ht="15" customHeight="1">
      <c r="A37" s="150">
        <v>6</v>
      </c>
      <c r="B37" s="151" t="s">
        <v>37</v>
      </c>
      <c r="C37" s="159">
        <f t="shared" si="9"/>
        <v>7820</v>
      </c>
      <c r="D37" s="189">
        <f>[2]Z16_bezrobotni_wg_stażu_pracy!D37</f>
        <v>1125</v>
      </c>
      <c r="E37" s="154">
        <f t="shared" si="10"/>
        <v>0.14386189258312021</v>
      </c>
      <c r="F37" s="189">
        <f>[2]Z16_bezrobotni_wg_stażu_pracy!F37</f>
        <v>1500</v>
      </c>
      <c r="G37" s="154">
        <f t="shared" si="11"/>
        <v>0.1918158567774936</v>
      </c>
      <c r="H37" s="189">
        <f>[2]Z16_bezrobotni_wg_stażu_pracy!H37</f>
        <v>1342</v>
      </c>
      <c r="I37" s="154">
        <f t="shared" si="12"/>
        <v>0.17161125319693094</v>
      </c>
      <c r="J37" s="189">
        <f>[2]Z16_bezrobotni_wg_stażu_pracy!J37</f>
        <v>1294</v>
      </c>
      <c r="K37" s="154">
        <f t="shared" si="13"/>
        <v>0.16547314578005115</v>
      </c>
      <c r="L37" s="189">
        <f>[2]Z16_bezrobotni_wg_stażu_pracy!L37</f>
        <v>1020</v>
      </c>
      <c r="M37" s="154">
        <f t="shared" si="14"/>
        <v>0.13043478260869565</v>
      </c>
      <c r="N37" s="189">
        <f>[2]Z16_bezrobotni_wg_stażu_pracy!N37</f>
        <v>289</v>
      </c>
      <c r="O37" s="154">
        <f t="shared" si="15"/>
        <v>3.6956521739130437E-2</v>
      </c>
      <c r="P37" s="189">
        <f>[2]Z16_bezrobotni_wg_stażu_pracy!P37</f>
        <v>1250</v>
      </c>
      <c r="Q37" s="155">
        <f t="shared" si="16"/>
        <v>0.15984654731457801</v>
      </c>
    </row>
    <row r="38" spans="1:17" s="195" customFormat="1" ht="30" customHeight="1">
      <c r="A38" s="367" t="s">
        <v>164</v>
      </c>
      <c r="B38" s="368"/>
      <c r="C38" s="146">
        <f>SUM(C39:C45)</f>
        <v>17262</v>
      </c>
      <c r="D38" s="146">
        <f>SUM(D39:D45)</f>
        <v>2472</v>
      </c>
      <c r="E38" s="147">
        <f t="shared" si="10"/>
        <v>0.14320472714633298</v>
      </c>
      <c r="F38" s="146">
        <f>SUM(F39:F45)</f>
        <v>3124</v>
      </c>
      <c r="G38" s="147">
        <f t="shared" si="11"/>
        <v>0.18097555323832695</v>
      </c>
      <c r="H38" s="146">
        <f>SUM(H39:H45)</f>
        <v>2658</v>
      </c>
      <c r="I38" s="147">
        <f t="shared" si="12"/>
        <v>0.15397984011122698</v>
      </c>
      <c r="J38" s="146">
        <f>SUM(J39:J45)</f>
        <v>3146</v>
      </c>
      <c r="K38" s="147">
        <f t="shared" si="13"/>
        <v>0.18225002896535744</v>
      </c>
      <c r="L38" s="146">
        <f>SUM(L39:L45)</f>
        <v>2219</v>
      </c>
      <c r="M38" s="147">
        <f t="shared" si="14"/>
        <v>0.12854825628548255</v>
      </c>
      <c r="N38" s="146">
        <f>SUM(N39:N45)</f>
        <v>979</v>
      </c>
      <c r="O38" s="147">
        <f t="shared" si="15"/>
        <v>5.6714169852855982E-2</v>
      </c>
      <c r="P38" s="146">
        <f>SUM(P39:P45)</f>
        <v>2664</v>
      </c>
      <c r="Q38" s="148">
        <f t="shared" si="16"/>
        <v>0.15432742440041711</v>
      </c>
    </row>
    <row r="39" spans="1:17" s="156" customFormat="1" ht="15" customHeight="1">
      <c r="A39" s="150">
        <v>1</v>
      </c>
      <c r="B39" s="151" t="s">
        <v>26</v>
      </c>
      <c r="C39" s="159">
        <f t="shared" ref="C39:C45" si="17">D39+F39+H39+J39+L39+N39+P39</f>
        <v>1281</v>
      </c>
      <c r="D39" s="189">
        <f>[2]Z16_bezrobotni_wg_stażu_pracy!D39</f>
        <v>234</v>
      </c>
      <c r="E39" s="154">
        <f t="shared" si="10"/>
        <v>0.18266978922716628</v>
      </c>
      <c r="F39" s="189">
        <f>[2]Z16_bezrobotni_wg_stażu_pracy!F39</f>
        <v>259</v>
      </c>
      <c r="G39" s="154">
        <f t="shared" si="11"/>
        <v>0.20218579234972678</v>
      </c>
      <c r="H39" s="189">
        <f>[2]Z16_bezrobotni_wg_stażu_pracy!H39</f>
        <v>171</v>
      </c>
      <c r="I39" s="154">
        <f t="shared" si="12"/>
        <v>0.13348946135831383</v>
      </c>
      <c r="J39" s="189">
        <f>[2]Z16_bezrobotni_wg_stażu_pracy!J39</f>
        <v>246</v>
      </c>
      <c r="K39" s="154">
        <f t="shared" si="13"/>
        <v>0.19203747072599531</v>
      </c>
      <c r="L39" s="189">
        <f>[2]Z16_bezrobotni_wg_stażu_pracy!L39</f>
        <v>159</v>
      </c>
      <c r="M39" s="154">
        <f t="shared" si="14"/>
        <v>0.12412177985948478</v>
      </c>
      <c r="N39" s="189">
        <f>[2]Z16_bezrobotni_wg_stażu_pracy!N39</f>
        <v>71</v>
      </c>
      <c r="O39" s="154">
        <f t="shared" si="15"/>
        <v>5.5425448868071818E-2</v>
      </c>
      <c r="P39" s="189">
        <f>[2]Z16_bezrobotni_wg_stażu_pracy!P39</f>
        <v>141</v>
      </c>
      <c r="Q39" s="155">
        <f t="shared" si="16"/>
        <v>0.11007025761124122</v>
      </c>
    </row>
    <row r="40" spans="1:17" s="156" customFormat="1" ht="15" customHeight="1">
      <c r="A40" s="150">
        <v>2</v>
      </c>
      <c r="B40" s="151" t="s">
        <v>27</v>
      </c>
      <c r="C40" s="159">
        <f t="shared" si="17"/>
        <v>1175</v>
      </c>
      <c r="D40" s="189">
        <f>[2]Z16_bezrobotni_wg_stażu_pracy!D40</f>
        <v>179</v>
      </c>
      <c r="E40" s="154">
        <f t="shared" si="10"/>
        <v>0.1523404255319149</v>
      </c>
      <c r="F40" s="189">
        <f>[2]Z16_bezrobotni_wg_stażu_pracy!F40</f>
        <v>209</v>
      </c>
      <c r="G40" s="154">
        <f t="shared" si="11"/>
        <v>0.17787234042553191</v>
      </c>
      <c r="H40" s="189">
        <f>[2]Z16_bezrobotni_wg_stażu_pracy!H40</f>
        <v>180</v>
      </c>
      <c r="I40" s="154">
        <f t="shared" si="12"/>
        <v>0.15319148936170213</v>
      </c>
      <c r="J40" s="189">
        <f>[2]Z16_bezrobotni_wg_stażu_pracy!J40</f>
        <v>181</v>
      </c>
      <c r="K40" s="154">
        <f t="shared" si="13"/>
        <v>0.15404255319148935</v>
      </c>
      <c r="L40" s="189">
        <f>[2]Z16_bezrobotni_wg_stażu_pracy!L40</f>
        <v>135</v>
      </c>
      <c r="M40" s="154">
        <f t="shared" si="14"/>
        <v>0.1148936170212766</v>
      </c>
      <c r="N40" s="189">
        <f>[2]Z16_bezrobotni_wg_stażu_pracy!N40</f>
        <v>77</v>
      </c>
      <c r="O40" s="154">
        <f t="shared" si="15"/>
        <v>6.5531914893617024E-2</v>
      </c>
      <c r="P40" s="189">
        <f>[2]Z16_bezrobotni_wg_stażu_pracy!P40</f>
        <v>214</v>
      </c>
      <c r="Q40" s="155">
        <f t="shared" si="16"/>
        <v>0.18212765957446808</v>
      </c>
    </row>
    <row r="41" spans="1:17" s="156" customFormat="1" ht="15" customHeight="1">
      <c r="A41" s="150">
        <v>3</v>
      </c>
      <c r="B41" s="151" t="s">
        <v>31</v>
      </c>
      <c r="C41" s="159">
        <f t="shared" si="17"/>
        <v>4080</v>
      </c>
      <c r="D41" s="189">
        <f>[2]Z16_bezrobotni_wg_stażu_pracy!D41</f>
        <v>379</v>
      </c>
      <c r="E41" s="154">
        <f t="shared" si="10"/>
        <v>9.2892156862745101E-2</v>
      </c>
      <c r="F41" s="189">
        <f>[2]Z16_bezrobotni_wg_stażu_pracy!F41</f>
        <v>719</v>
      </c>
      <c r="G41" s="154">
        <f t="shared" si="11"/>
        <v>0.17622549019607844</v>
      </c>
      <c r="H41" s="189">
        <f>[2]Z16_bezrobotni_wg_stażu_pracy!H41</f>
        <v>670</v>
      </c>
      <c r="I41" s="154">
        <f t="shared" si="12"/>
        <v>0.1642156862745098</v>
      </c>
      <c r="J41" s="189">
        <f>[2]Z16_bezrobotni_wg_stażu_pracy!J41</f>
        <v>791</v>
      </c>
      <c r="K41" s="154">
        <f t="shared" si="13"/>
        <v>0.19387254901960785</v>
      </c>
      <c r="L41" s="189">
        <f>[2]Z16_bezrobotni_wg_stażu_pracy!L41</f>
        <v>574</v>
      </c>
      <c r="M41" s="154">
        <f t="shared" si="14"/>
        <v>0.14068627450980392</v>
      </c>
      <c r="N41" s="189">
        <f>[2]Z16_bezrobotni_wg_stażu_pracy!N41</f>
        <v>271</v>
      </c>
      <c r="O41" s="154">
        <f t="shared" si="15"/>
        <v>6.642156862745098E-2</v>
      </c>
      <c r="P41" s="189">
        <f>[2]Z16_bezrobotni_wg_stażu_pracy!P41</f>
        <v>676</v>
      </c>
      <c r="Q41" s="155">
        <f t="shared" si="16"/>
        <v>0.16568627450980392</v>
      </c>
    </row>
    <row r="42" spans="1:17" s="156" customFormat="1" ht="15" customHeight="1">
      <c r="A42" s="150">
        <v>4</v>
      </c>
      <c r="B42" s="151" t="s">
        <v>32</v>
      </c>
      <c r="C42" s="159">
        <f t="shared" si="17"/>
        <v>3412</v>
      </c>
      <c r="D42" s="189">
        <f>[2]Z16_bezrobotni_wg_stażu_pracy!D42</f>
        <v>412</v>
      </c>
      <c r="E42" s="154">
        <f t="shared" si="10"/>
        <v>0.12075029308323564</v>
      </c>
      <c r="F42" s="189">
        <f>[2]Z16_bezrobotni_wg_stażu_pracy!F42</f>
        <v>580</v>
      </c>
      <c r="G42" s="154">
        <f t="shared" si="11"/>
        <v>0.16998827667057445</v>
      </c>
      <c r="H42" s="189">
        <f>[2]Z16_bezrobotni_wg_stażu_pracy!H42</f>
        <v>557</v>
      </c>
      <c r="I42" s="154">
        <f t="shared" si="12"/>
        <v>0.16324736225087924</v>
      </c>
      <c r="J42" s="189">
        <f>[2]Z16_bezrobotni_wg_stażu_pracy!J42</f>
        <v>602</v>
      </c>
      <c r="K42" s="154">
        <f t="shared" si="13"/>
        <v>0.17643610785463071</v>
      </c>
      <c r="L42" s="189">
        <f>[2]Z16_bezrobotni_wg_stażu_pracy!L42</f>
        <v>496</v>
      </c>
      <c r="M42" s="154">
        <f t="shared" si="14"/>
        <v>0.14536928487690504</v>
      </c>
      <c r="N42" s="189">
        <f>[2]Z16_bezrobotni_wg_stażu_pracy!N42</f>
        <v>215</v>
      </c>
      <c r="O42" s="154">
        <f t="shared" si="15"/>
        <v>6.3012895662368118E-2</v>
      </c>
      <c r="P42" s="189">
        <f>[2]Z16_bezrobotni_wg_stażu_pracy!P42</f>
        <v>550</v>
      </c>
      <c r="Q42" s="155">
        <f t="shared" si="16"/>
        <v>0.1611957796014068</v>
      </c>
    </row>
    <row r="43" spans="1:17" s="156" customFormat="1" ht="15" customHeight="1">
      <c r="A43" s="150">
        <v>5</v>
      </c>
      <c r="B43" s="167" t="s">
        <v>34</v>
      </c>
      <c r="C43" s="159">
        <f t="shared" si="17"/>
        <v>2524</v>
      </c>
      <c r="D43" s="189">
        <f>[2]Z16_bezrobotni_wg_stażu_pracy!D43</f>
        <v>346</v>
      </c>
      <c r="E43" s="154">
        <f t="shared" si="10"/>
        <v>0.13708399366085577</v>
      </c>
      <c r="F43" s="189">
        <f>[2]Z16_bezrobotni_wg_stażu_pracy!F43</f>
        <v>478</v>
      </c>
      <c r="G43" s="154">
        <f t="shared" si="11"/>
        <v>0.18938193343898574</v>
      </c>
      <c r="H43" s="189">
        <f>[2]Z16_bezrobotni_wg_stażu_pracy!H43</f>
        <v>378</v>
      </c>
      <c r="I43" s="154">
        <f t="shared" si="12"/>
        <v>0.14976228209191758</v>
      </c>
      <c r="J43" s="189">
        <f>[2]Z16_bezrobotni_wg_stażu_pracy!J43</f>
        <v>403</v>
      </c>
      <c r="K43" s="154">
        <f t="shared" si="13"/>
        <v>0.15966719492868461</v>
      </c>
      <c r="L43" s="189">
        <f>[2]Z16_bezrobotni_wg_stażu_pracy!L43</f>
        <v>267</v>
      </c>
      <c r="M43" s="154">
        <f t="shared" si="14"/>
        <v>0.10578446909667195</v>
      </c>
      <c r="N43" s="189">
        <f>[2]Z16_bezrobotni_wg_stażu_pracy!N43</f>
        <v>78</v>
      </c>
      <c r="O43" s="154">
        <f t="shared" si="15"/>
        <v>3.0903328050713153E-2</v>
      </c>
      <c r="P43" s="189">
        <f>[2]Z16_bezrobotni_wg_stażu_pracy!P43</f>
        <v>574</v>
      </c>
      <c r="Q43" s="155">
        <f t="shared" si="16"/>
        <v>0.22741679873217116</v>
      </c>
    </row>
    <row r="44" spans="1:17" s="156" customFormat="1" ht="15" customHeight="1">
      <c r="A44" s="150">
        <v>6</v>
      </c>
      <c r="B44" s="151" t="s">
        <v>35</v>
      </c>
      <c r="C44" s="159">
        <f t="shared" si="17"/>
        <v>1638</v>
      </c>
      <c r="D44" s="189">
        <f>[2]Z16_bezrobotni_wg_stażu_pracy!D44</f>
        <v>221</v>
      </c>
      <c r="E44" s="154">
        <f t="shared" si="10"/>
        <v>0.13492063492063491</v>
      </c>
      <c r="F44" s="189">
        <f>[2]Z16_bezrobotni_wg_stażu_pracy!F44</f>
        <v>235</v>
      </c>
      <c r="G44" s="154">
        <f t="shared" si="11"/>
        <v>0.14346764346764346</v>
      </c>
      <c r="H44" s="189">
        <f>[2]Z16_bezrobotni_wg_stażu_pracy!H44</f>
        <v>235</v>
      </c>
      <c r="I44" s="154">
        <f t="shared" si="12"/>
        <v>0.14346764346764346</v>
      </c>
      <c r="J44" s="189">
        <f>[2]Z16_bezrobotni_wg_stażu_pracy!J44</f>
        <v>353</v>
      </c>
      <c r="K44" s="154">
        <f t="shared" si="13"/>
        <v>0.21550671550671552</v>
      </c>
      <c r="L44" s="189">
        <f>[2]Z16_bezrobotni_wg_stażu_pracy!L44</f>
        <v>277</v>
      </c>
      <c r="M44" s="154">
        <f t="shared" si="14"/>
        <v>0.16910866910866912</v>
      </c>
      <c r="N44" s="189">
        <f>[2]Z16_bezrobotni_wg_stażu_pracy!N44</f>
        <v>141</v>
      </c>
      <c r="O44" s="154">
        <f t="shared" si="15"/>
        <v>8.608058608058608E-2</v>
      </c>
      <c r="P44" s="189">
        <f>[2]Z16_bezrobotni_wg_stażu_pracy!P44</f>
        <v>176</v>
      </c>
      <c r="Q44" s="155">
        <f t="shared" si="16"/>
        <v>0.10744810744810745</v>
      </c>
    </row>
    <row r="45" spans="1:17" s="156" customFormat="1" ht="15" customHeight="1">
      <c r="A45" s="150">
        <v>7</v>
      </c>
      <c r="B45" s="151" t="s">
        <v>39</v>
      </c>
      <c r="C45" s="159">
        <f t="shared" si="17"/>
        <v>3152</v>
      </c>
      <c r="D45" s="189">
        <f>[2]Z16_bezrobotni_wg_stażu_pracy!D45</f>
        <v>701</v>
      </c>
      <c r="E45" s="154">
        <f t="shared" si="10"/>
        <v>0.22239847715736041</v>
      </c>
      <c r="F45" s="189">
        <f>[2]Z16_bezrobotni_wg_stażu_pracy!F45</f>
        <v>644</v>
      </c>
      <c r="G45" s="154">
        <f t="shared" si="11"/>
        <v>0.20431472081218274</v>
      </c>
      <c r="H45" s="189">
        <f>[2]Z16_bezrobotni_wg_stażu_pracy!H45</f>
        <v>467</v>
      </c>
      <c r="I45" s="154">
        <f t="shared" si="12"/>
        <v>0.14815989847715735</v>
      </c>
      <c r="J45" s="189">
        <f>[2]Z16_bezrobotni_wg_stażu_pracy!J45</f>
        <v>570</v>
      </c>
      <c r="K45" s="154">
        <f t="shared" si="13"/>
        <v>0.18083756345177665</v>
      </c>
      <c r="L45" s="189">
        <f>[2]Z16_bezrobotni_wg_stażu_pracy!L45</f>
        <v>311</v>
      </c>
      <c r="M45" s="154">
        <f t="shared" si="14"/>
        <v>9.8667512690355327E-2</v>
      </c>
      <c r="N45" s="189">
        <f>[2]Z16_bezrobotni_wg_stażu_pracy!N45</f>
        <v>126</v>
      </c>
      <c r="O45" s="154">
        <f t="shared" si="15"/>
        <v>3.9974619289340103E-2</v>
      </c>
      <c r="P45" s="189">
        <f>[2]Z16_bezrobotni_wg_stażu_pracy!P45</f>
        <v>333</v>
      </c>
      <c r="Q45" s="155">
        <f t="shared" si="16"/>
        <v>0.10564720812182742</v>
      </c>
    </row>
    <row r="46" spans="1:17" s="195" customFormat="1" ht="30" customHeight="1">
      <c r="A46" s="367" t="s">
        <v>197</v>
      </c>
      <c r="B46" s="368"/>
      <c r="C46" s="146">
        <f>SUM(C47:C50)</f>
        <v>15848</v>
      </c>
      <c r="D46" s="146">
        <f>SUM(D47:D50)</f>
        <v>3339</v>
      </c>
      <c r="E46" s="147">
        <f t="shared" si="10"/>
        <v>0.21068904593639576</v>
      </c>
      <c r="F46" s="146">
        <f>SUM(F47:F50)</f>
        <v>3650</v>
      </c>
      <c r="G46" s="147">
        <f t="shared" si="11"/>
        <v>0.23031297324583544</v>
      </c>
      <c r="H46" s="146">
        <f>SUM(H47:H50)</f>
        <v>2485</v>
      </c>
      <c r="I46" s="147">
        <f t="shared" si="12"/>
        <v>0.15680212014134276</v>
      </c>
      <c r="J46" s="146">
        <f>SUM(J47:J50)</f>
        <v>2313</v>
      </c>
      <c r="K46" s="147">
        <f t="shared" si="13"/>
        <v>0.14594901564866228</v>
      </c>
      <c r="L46" s="146">
        <f>SUM(L47:L50)</f>
        <v>1244</v>
      </c>
      <c r="M46" s="147">
        <f t="shared" si="14"/>
        <v>7.8495709237758712E-2</v>
      </c>
      <c r="N46" s="146">
        <f>SUM(N47:N50)</f>
        <v>431</v>
      </c>
      <c r="O46" s="147">
        <f t="shared" si="15"/>
        <v>2.7195860676426046E-2</v>
      </c>
      <c r="P46" s="146">
        <f>SUM(P47:P50)</f>
        <v>2386</v>
      </c>
      <c r="Q46" s="148">
        <f t="shared" si="16"/>
        <v>0.150555275113579</v>
      </c>
    </row>
    <row r="47" spans="1:17" s="156" customFormat="1" ht="15" customHeight="1">
      <c r="A47" s="150">
        <v>1</v>
      </c>
      <c r="B47" s="151" t="s">
        <v>13</v>
      </c>
      <c r="C47" s="159">
        <f>D47+F47+H47+J47+L47+N47+P47</f>
        <v>2842</v>
      </c>
      <c r="D47" s="189">
        <f>[2]Z16_bezrobotni_wg_stażu_pracy!D47</f>
        <v>551</v>
      </c>
      <c r="E47" s="154">
        <f t="shared" si="10"/>
        <v>0.19387755102040816</v>
      </c>
      <c r="F47" s="189">
        <f>[2]Z16_bezrobotni_wg_stażu_pracy!F47</f>
        <v>629</v>
      </c>
      <c r="G47" s="154">
        <f t="shared" si="11"/>
        <v>0.22132301196340606</v>
      </c>
      <c r="H47" s="189">
        <f>[2]Z16_bezrobotni_wg_stażu_pracy!H47</f>
        <v>424</v>
      </c>
      <c r="I47" s="154">
        <f t="shared" si="12"/>
        <v>0.14919071076706544</v>
      </c>
      <c r="J47" s="189">
        <f>[2]Z16_bezrobotni_wg_stażu_pracy!J47</f>
        <v>418</v>
      </c>
      <c r="K47" s="154">
        <f t="shared" si="13"/>
        <v>0.14707952146375791</v>
      </c>
      <c r="L47" s="189">
        <f>[2]Z16_bezrobotni_wg_stażu_pracy!L47</f>
        <v>262</v>
      </c>
      <c r="M47" s="154">
        <f t="shared" si="14"/>
        <v>9.218859957776214E-2</v>
      </c>
      <c r="N47" s="189">
        <f>[2]Z16_bezrobotni_wg_stażu_pracy!N47</f>
        <v>104</v>
      </c>
      <c r="O47" s="154">
        <f t="shared" si="15"/>
        <v>3.6593947923997186E-2</v>
      </c>
      <c r="P47" s="189">
        <f>[2]Z16_bezrobotni_wg_stażu_pracy!P47</f>
        <v>454</v>
      </c>
      <c r="Q47" s="155">
        <f t="shared" si="16"/>
        <v>0.1597466572836031</v>
      </c>
    </row>
    <row r="48" spans="1:17" s="156" customFormat="1" ht="15" customHeight="1">
      <c r="A48" s="150">
        <v>2</v>
      </c>
      <c r="B48" s="151" t="s">
        <v>14</v>
      </c>
      <c r="C48" s="159">
        <f>D48+F48+H48+J48+L48+N48+P48</f>
        <v>4887</v>
      </c>
      <c r="D48" s="189">
        <f>[2]Z16_bezrobotni_wg_stażu_pracy!D48</f>
        <v>1061</v>
      </c>
      <c r="E48" s="154">
        <f t="shared" si="10"/>
        <v>0.21710660937180273</v>
      </c>
      <c r="F48" s="189">
        <f>[2]Z16_bezrobotni_wg_stażu_pracy!F48</f>
        <v>1178</v>
      </c>
      <c r="G48" s="154">
        <f t="shared" si="11"/>
        <v>0.24104767751176592</v>
      </c>
      <c r="H48" s="189">
        <f>[2]Z16_bezrobotni_wg_stażu_pracy!H48</f>
        <v>767</v>
      </c>
      <c r="I48" s="154">
        <f t="shared" si="12"/>
        <v>0.15694700225086966</v>
      </c>
      <c r="J48" s="189">
        <f>[2]Z16_bezrobotni_wg_stażu_pracy!J48</f>
        <v>726</v>
      </c>
      <c r="K48" s="154">
        <f t="shared" si="13"/>
        <v>0.14855739717618172</v>
      </c>
      <c r="L48" s="189">
        <f>[2]Z16_bezrobotni_wg_stażu_pracy!L48</f>
        <v>316</v>
      </c>
      <c r="M48" s="154">
        <f t="shared" si="14"/>
        <v>6.4661346429302227E-2</v>
      </c>
      <c r="N48" s="189">
        <f>[2]Z16_bezrobotni_wg_stażu_pracy!N48</f>
        <v>92</v>
      </c>
      <c r="O48" s="154">
        <f t="shared" si="15"/>
        <v>1.8825455289543689E-2</v>
      </c>
      <c r="P48" s="189">
        <f>[2]Z16_bezrobotni_wg_stażu_pracy!P48</f>
        <v>747</v>
      </c>
      <c r="Q48" s="155">
        <f t="shared" si="16"/>
        <v>0.15285451197053407</v>
      </c>
    </row>
    <row r="49" spans="1:17" s="156" customFormat="1" ht="15" customHeight="1">
      <c r="A49" s="150">
        <v>3</v>
      </c>
      <c r="B49" s="151" t="s">
        <v>16</v>
      </c>
      <c r="C49" s="159">
        <f>D49+F49+H49+J49+L49+N49+P49</f>
        <v>3225</v>
      </c>
      <c r="D49" s="189">
        <f>[2]Z16_bezrobotni_wg_stażu_pracy!D49</f>
        <v>678</v>
      </c>
      <c r="E49" s="154">
        <f t="shared" si="10"/>
        <v>0.2102325581395349</v>
      </c>
      <c r="F49" s="189">
        <f>[2]Z16_bezrobotni_wg_stażu_pracy!F49</f>
        <v>784</v>
      </c>
      <c r="G49" s="154">
        <f t="shared" si="11"/>
        <v>0.24310077519379844</v>
      </c>
      <c r="H49" s="189">
        <f>[2]Z16_bezrobotni_wg_stażu_pracy!H49</f>
        <v>504</v>
      </c>
      <c r="I49" s="154">
        <f t="shared" si="12"/>
        <v>0.15627906976744185</v>
      </c>
      <c r="J49" s="189">
        <f>[2]Z16_bezrobotni_wg_stażu_pracy!J49</f>
        <v>401</v>
      </c>
      <c r="K49" s="154">
        <f t="shared" si="13"/>
        <v>0.12434108527131783</v>
      </c>
      <c r="L49" s="189">
        <f>[2]Z16_bezrobotni_wg_stażu_pracy!L49</f>
        <v>182</v>
      </c>
      <c r="M49" s="154">
        <f t="shared" si="14"/>
        <v>5.6434108527131786E-2</v>
      </c>
      <c r="N49" s="189">
        <f>[2]Z16_bezrobotni_wg_stażu_pracy!N49</f>
        <v>46</v>
      </c>
      <c r="O49" s="154">
        <f t="shared" si="15"/>
        <v>1.4263565891472868E-2</v>
      </c>
      <c r="P49" s="189">
        <f>[2]Z16_bezrobotni_wg_stażu_pracy!P49</f>
        <v>630</v>
      </c>
      <c r="Q49" s="155">
        <f t="shared" si="16"/>
        <v>0.19534883720930232</v>
      </c>
    </row>
    <row r="50" spans="1:17" s="165" customFormat="1" ht="15" customHeight="1">
      <c r="A50" s="157">
        <v>4</v>
      </c>
      <c r="B50" s="158" t="s">
        <v>15</v>
      </c>
      <c r="C50" s="159">
        <f>D50+F50+H50+J50+L50+N50+P50</f>
        <v>4894</v>
      </c>
      <c r="D50" s="196">
        <f>[2]Z16_bezrobotni_wg_stażu_pracy!D50</f>
        <v>1049</v>
      </c>
      <c r="E50" s="160">
        <f t="shared" si="10"/>
        <v>0.21434409480997138</v>
      </c>
      <c r="F50" s="196">
        <f>[2]Z16_bezrobotni_wg_stażu_pracy!F50</f>
        <v>1059</v>
      </c>
      <c r="G50" s="160">
        <f t="shared" si="11"/>
        <v>0.21638741315897017</v>
      </c>
      <c r="H50" s="196">
        <f>[2]Z16_bezrobotni_wg_stażu_pracy!H50</f>
        <v>790</v>
      </c>
      <c r="I50" s="160">
        <f t="shared" si="12"/>
        <v>0.16142214957090315</v>
      </c>
      <c r="J50" s="196">
        <f>[2]Z16_bezrobotni_wg_stażu_pracy!J50</f>
        <v>768</v>
      </c>
      <c r="K50" s="160">
        <f t="shared" si="13"/>
        <v>0.15692684920310584</v>
      </c>
      <c r="L50" s="196">
        <f>[2]Z16_bezrobotni_wg_stażu_pracy!L50</f>
        <v>484</v>
      </c>
      <c r="M50" s="160">
        <f t="shared" si="14"/>
        <v>9.8896608091540661E-2</v>
      </c>
      <c r="N50" s="196">
        <f>[2]Z16_bezrobotni_wg_stażu_pracy!N50</f>
        <v>189</v>
      </c>
      <c r="O50" s="160">
        <f t="shared" si="15"/>
        <v>3.8618716796076827E-2</v>
      </c>
      <c r="P50" s="196">
        <f>[2]Z16_bezrobotni_wg_stażu_pracy!P50</f>
        <v>555</v>
      </c>
      <c r="Q50" s="161">
        <f t="shared" si="16"/>
        <v>0.11340416836943196</v>
      </c>
    </row>
    <row r="51" spans="1:17" s="195" customFormat="1" ht="30" customHeight="1">
      <c r="A51" s="367" t="s">
        <v>198</v>
      </c>
      <c r="B51" s="368"/>
      <c r="C51" s="146">
        <f>SUM(C52:C56)</f>
        <v>9204</v>
      </c>
      <c r="D51" s="146">
        <f>SUM(D52:D56)</f>
        <v>1960</v>
      </c>
      <c r="E51" s="147">
        <f t="shared" si="10"/>
        <v>0.21295089091699262</v>
      </c>
      <c r="F51" s="146">
        <f>SUM(F52:F56)</f>
        <v>2122</v>
      </c>
      <c r="G51" s="147">
        <f t="shared" si="11"/>
        <v>0.23055193394176446</v>
      </c>
      <c r="H51" s="146">
        <f>SUM(H52:H56)</f>
        <v>1304</v>
      </c>
      <c r="I51" s="147">
        <f t="shared" si="12"/>
        <v>0.14167753150803999</v>
      </c>
      <c r="J51" s="146">
        <f>SUM(J52:J56)</f>
        <v>1343</v>
      </c>
      <c r="K51" s="147">
        <f t="shared" si="13"/>
        <v>0.1459148196436332</v>
      </c>
      <c r="L51" s="146">
        <f>SUM(L52:L56)</f>
        <v>762</v>
      </c>
      <c r="M51" s="147">
        <f t="shared" si="14"/>
        <v>8.2790091264667534E-2</v>
      </c>
      <c r="N51" s="146">
        <f>SUM(N52:N56)</f>
        <v>269</v>
      </c>
      <c r="O51" s="147">
        <f t="shared" si="15"/>
        <v>2.9226423294219903E-2</v>
      </c>
      <c r="P51" s="146">
        <f>SUM(P52:P56)</f>
        <v>1444</v>
      </c>
      <c r="Q51" s="148">
        <f t="shared" si="16"/>
        <v>0.1568883094306823</v>
      </c>
    </row>
    <row r="52" spans="1:17" s="156" customFormat="1" ht="17.100000000000001" customHeight="1">
      <c r="A52" s="150">
        <v>1</v>
      </c>
      <c r="B52" s="151" t="s">
        <v>85</v>
      </c>
      <c r="C52" s="159">
        <f>D52+F52+H52+J52+L52+N52+P52</f>
        <v>1004</v>
      </c>
      <c r="D52" s="189">
        <f>[2]Z16_bezrobotni_wg_stażu_pracy!D52</f>
        <v>264</v>
      </c>
      <c r="E52" s="154">
        <f t="shared" si="10"/>
        <v>0.26294820717131473</v>
      </c>
      <c r="F52" s="189">
        <f>[2]Z16_bezrobotni_wg_stażu_pracy!F52</f>
        <v>247</v>
      </c>
      <c r="G52" s="154">
        <f t="shared" si="11"/>
        <v>0.24601593625498008</v>
      </c>
      <c r="H52" s="189">
        <f>[2]Z16_bezrobotni_wg_stażu_pracy!H52</f>
        <v>114</v>
      </c>
      <c r="I52" s="154">
        <f t="shared" si="12"/>
        <v>0.11354581673306773</v>
      </c>
      <c r="J52" s="189">
        <f>[2]Z16_bezrobotni_wg_stażu_pracy!J52</f>
        <v>115</v>
      </c>
      <c r="K52" s="154">
        <f t="shared" si="13"/>
        <v>0.1145418326693227</v>
      </c>
      <c r="L52" s="189">
        <f>[2]Z16_bezrobotni_wg_stażu_pracy!L52</f>
        <v>55</v>
      </c>
      <c r="M52" s="154">
        <f t="shared" si="14"/>
        <v>5.4780876494023904E-2</v>
      </c>
      <c r="N52" s="189">
        <f>[2]Z16_bezrobotni_wg_stażu_pracy!N52</f>
        <v>25</v>
      </c>
      <c r="O52" s="154">
        <f t="shared" si="15"/>
        <v>2.4900398406374501E-2</v>
      </c>
      <c r="P52" s="189">
        <f>[2]Z16_bezrobotni_wg_stażu_pracy!P52</f>
        <v>184</v>
      </c>
      <c r="Q52" s="155">
        <f t="shared" si="16"/>
        <v>0.18326693227091634</v>
      </c>
    </row>
    <row r="53" spans="1:17" s="156" customFormat="1" ht="17.100000000000001" customHeight="1">
      <c r="A53" s="150">
        <v>2</v>
      </c>
      <c r="B53" s="151" t="s">
        <v>215</v>
      </c>
      <c r="C53" s="159">
        <f>D53+F53+H53+J53+L53+N53+P53</f>
        <v>2124</v>
      </c>
      <c r="D53" s="189">
        <f>[2]Z16_bezrobotni_wg_stażu_pracy!D53</f>
        <v>499</v>
      </c>
      <c r="E53" s="154">
        <f t="shared" si="10"/>
        <v>0.23493408662900189</v>
      </c>
      <c r="F53" s="189">
        <f>[2]Z16_bezrobotni_wg_stażu_pracy!F53</f>
        <v>491</v>
      </c>
      <c r="G53" s="154">
        <f t="shared" si="11"/>
        <v>0.23116760828625235</v>
      </c>
      <c r="H53" s="189">
        <f>[2]Z16_bezrobotni_wg_stażu_pracy!H53</f>
        <v>305</v>
      </c>
      <c r="I53" s="154">
        <f t="shared" si="12"/>
        <v>0.1435969868173258</v>
      </c>
      <c r="J53" s="189">
        <f>[2]Z16_bezrobotni_wg_stażu_pracy!J53</f>
        <v>254</v>
      </c>
      <c r="K53" s="154">
        <f t="shared" si="13"/>
        <v>0.11958568738229755</v>
      </c>
      <c r="L53" s="189">
        <f>[2]Z16_bezrobotni_wg_stażu_pracy!L53</f>
        <v>170</v>
      </c>
      <c r="M53" s="154">
        <f t="shared" si="14"/>
        <v>8.0037664783427498E-2</v>
      </c>
      <c r="N53" s="189">
        <f>[2]Z16_bezrobotni_wg_stażu_pracy!N53</f>
        <v>53</v>
      </c>
      <c r="O53" s="154">
        <f t="shared" si="15"/>
        <v>2.4952919020715631E-2</v>
      </c>
      <c r="P53" s="189">
        <f>[2]Z16_bezrobotni_wg_stażu_pracy!P53</f>
        <v>352</v>
      </c>
      <c r="Q53" s="155">
        <f t="shared" si="16"/>
        <v>0.16572504708097929</v>
      </c>
    </row>
    <row r="54" spans="1:17" s="156" customFormat="1" ht="17.100000000000001" customHeight="1">
      <c r="A54" s="150">
        <v>3</v>
      </c>
      <c r="B54" s="151" t="s">
        <v>24</v>
      </c>
      <c r="C54" s="159">
        <f>D54+F54+H54+J54+L54+N54+P54</f>
        <v>1564</v>
      </c>
      <c r="D54" s="189">
        <f>[2]Z16_bezrobotni_wg_stażu_pracy!D54</f>
        <v>327</v>
      </c>
      <c r="E54" s="154">
        <f t="shared" si="10"/>
        <v>0.20907928388746802</v>
      </c>
      <c r="F54" s="189">
        <f>[2]Z16_bezrobotni_wg_stażu_pracy!F54</f>
        <v>358</v>
      </c>
      <c r="G54" s="154">
        <f t="shared" si="11"/>
        <v>0.2289002557544757</v>
      </c>
      <c r="H54" s="189">
        <f>[2]Z16_bezrobotni_wg_stażu_pracy!H54</f>
        <v>215</v>
      </c>
      <c r="I54" s="154">
        <f t="shared" si="12"/>
        <v>0.13746803069053709</v>
      </c>
      <c r="J54" s="189">
        <f>[2]Z16_bezrobotni_wg_stażu_pracy!J54</f>
        <v>195</v>
      </c>
      <c r="K54" s="154">
        <f t="shared" si="13"/>
        <v>0.12468030690537084</v>
      </c>
      <c r="L54" s="189">
        <f>[2]Z16_bezrobotni_wg_stażu_pracy!L54</f>
        <v>124</v>
      </c>
      <c r="M54" s="154">
        <f t="shared" si="14"/>
        <v>7.9283887468030695E-2</v>
      </c>
      <c r="N54" s="189">
        <f>[2]Z16_bezrobotni_wg_stażu_pracy!N54</f>
        <v>36</v>
      </c>
      <c r="O54" s="154">
        <f t="shared" si="15"/>
        <v>2.3017902813299233E-2</v>
      </c>
      <c r="P54" s="189">
        <f>[2]Z16_bezrobotni_wg_stażu_pracy!P54</f>
        <v>309</v>
      </c>
      <c r="Q54" s="155">
        <f t="shared" si="16"/>
        <v>0.19757033248081843</v>
      </c>
    </row>
    <row r="55" spans="1:17" s="156" customFormat="1" ht="15" customHeight="1">
      <c r="A55" s="150">
        <v>4</v>
      </c>
      <c r="B55" s="151" t="s">
        <v>36</v>
      </c>
      <c r="C55" s="159">
        <f>D55+F55+H55+J55+L55+N55+P55</f>
        <v>2269</v>
      </c>
      <c r="D55" s="189">
        <f>[2]Z16_bezrobotni_wg_stażu_pracy!D55</f>
        <v>378</v>
      </c>
      <c r="E55" s="154">
        <f t="shared" si="10"/>
        <v>0.16659321286910533</v>
      </c>
      <c r="F55" s="189">
        <f>[2]Z16_bezrobotni_wg_stażu_pracy!F55</f>
        <v>553</v>
      </c>
      <c r="G55" s="154">
        <f t="shared" si="11"/>
        <v>0.24371970030850595</v>
      </c>
      <c r="H55" s="189">
        <f>[2]Z16_bezrobotni_wg_stażu_pracy!H55</f>
        <v>358</v>
      </c>
      <c r="I55" s="154">
        <f t="shared" si="12"/>
        <v>0.15777875716174528</v>
      </c>
      <c r="J55" s="189">
        <f>[2]Z16_bezrobotni_wg_stażu_pracy!J55</f>
        <v>411</v>
      </c>
      <c r="K55" s="154">
        <f t="shared" si="13"/>
        <v>0.18113706478624944</v>
      </c>
      <c r="L55" s="189">
        <f>[2]Z16_bezrobotni_wg_stażu_pracy!L55</f>
        <v>181</v>
      </c>
      <c r="M55" s="154">
        <f t="shared" si="14"/>
        <v>7.9770824151608632E-2</v>
      </c>
      <c r="N55" s="189">
        <f>[2]Z16_bezrobotni_wg_stażu_pracy!N55</f>
        <v>63</v>
      </c>
      <c r="O55" s="154">
        <f t="shared" si="15"/>
        <v>2.7765535478184222E-2</v>
      </c>
      <c r="P55" s="189">
        <f>[2]Z16_bezrobotni_wg_stażu_pracy!P55</f>
        <v>325</v>
      </c>
      <c r="Q55" s="155">
        <f t="shared" si="16"/>
        <v>0.14323490524460114</v>
      </c>
    </row>
    <row r="56" spans="1:17" s="165" customFormat="1" ht="17.100000000000001" customHeight="1" thickBot="1">
      <c r="A56" s="170">
        <v>5</v>
      </c>
      <c r="B56" s="171" t="s">
        <v>87</v>
      </c>
      <c r="C56" s="173">
        <f>D56+F56+H56+J56+L56+N56+P56</f>
        <v>2243</v>
      </c>
      <c r="D56" s="198">
        <f>[2]Z16_bezrobotni_wg_stażu_pracy!D56</f>
        <v>492</v>
      </c>
      <c r="E56" s="174">
        <f t="shared" si="10"/>
        <v>0.21934908604547482</v>
      </c>
      <c r="F56" s="198">
        <f>[2]Z16_bezrobotni_wg_stażu_pracy!F56</f>
        <v>473</v>
      </c>
      <c r="G56" s="174">
        <f t="shared" si="11"/>
        <v>0.21087828800713329</v>
      </c>
      <c r="H56" s="198">
        <f>[2]Z16_bezrobotni_wg_stażu_pracy!H56</f>
        <v>312</v>
      </c>
      <c r="I56" s="174">
        <f t="shared" si="12"/>
        <v>0.13909942041908158</v>
      </c>
      <c r="J56" s="198">
        <f>[2]Z16_bezrobotni_wg_stażu_pracy!J56</f>
        <v>368</v>
      </c>
      <c r="K56" s="174">
        <f t="shared" si="13"/>
        <v>0.16406598305840392</v>
      </c>
      <c r="L56" s="198">
        <f>[2]Z16_bezrobotni_wg_stażu_pracy!L56</f>
        <v>232</v>
      </c>
      <c r="M56" s="174">
        <f t="shared" si="14"/>
        <v>0.10343290236290682</v>
      </c>
      <c r="N56" s="198">
        <f>[2]Z16_bezrobotni_wg_stażu_pracy!N56</f>
        <v>92</v>
      </c>
      <c r="O56" s="174">
        <f t="shared" si="15"/>
        <v>4.101649576460098E-2</v>
      </c>
      <c r="P56" s="198">
        <f>[2]Z16_bezrobotni_wg_stażu_pracy!P56</f>
        <v>274</v>
      </c>
      <c r="Q56" s="175">
        <f t="shared" si="16"/>
        <v>0.12215782434239858</v>
      </c>
    </row>
    <row r="57" spans="1:17" ht="13.5" thickTop="1"/>
  </sheetData>
  <mergeCells count="16">
    <mergeCell ref="A31:B31"/>
    <mergeCell ref="A38:B38"/>
    <mergeCell ref="A46:B46"/>
    <mergeCell ref="A51:B51"/>
    <mergeCell ref="A5:B5"/>
    <mergeCell ref="A6:B6"/>
    <mergeCell ref="A7:B7"/>
    <mergeCell ref="A13:B13"/>
    <mergeCell ref="A20:B20"/>
    <mergeCell ref="A29:B29"/>
    <mergeCell ref="A1:Q1"/>
    <mergeCell ref="A2:Q2"/>
    <mergeCell ref="A3:A4"/>
    <mergeCell ref="B3:B4"/>
    <mergeCell ref="C3:C4"/>
    <mergeCell ref="D3:Q3"/>
  </mergeCells>
  <printOptions horizontalCentered="1" verticalCentered="1"/>
  <pageMargins left="0.78740157480314965" right="0.39370078740157483" top="0.59055118110236227" bottom="0.59055118110236227" header="0" footer="0"/>
  <pageSetup paperSize="9" scale="63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="75" zoomScaleNormal="75" zoomScaleSheetLayoutView="75" workbookViewId="0">
      <selection activeCell="U11" sqref="T11:U11"/>
    </sheetView>
  </sheetViews>
  <sheetFormatPr defaultColWidth="7.85546875" defaultRowHeight="12.75"/>
  <cols>
    <col min="1" max="1" width="3" style="136" customWidth="1"/>
    <col min="2" max="2" width="20.28515625" style="136" customWidth="1"/>
    <col min="3" max="3" width="12.7109375" style="136" customWidth="1"/>
    <col min="4" max="5" width="8.140625" style="136" customWidth="1"/>
    <col min="6" max="7" width="7.85546875" style="136" customWidth="1"/>
    <col min="8" max="8" width="8.140625" style="136" customWidth="1"/>
    <col min="9" max="9" width="7.85546875" style="136" customWidth="1"/>
    <col min="10" max="10" width="8" style="136" customWidth="1"/>
    <col min="11" max="11" width="7.85546875" style="136" customWidth="1"/>
    <col min="12" max="12" width="8" style="136" customWidth="1"/>
    <col min="13" max="13" width="7.85546875" style="136" customWidth="1"/>
    <col min="14" max="14" width="9.42578125" style="136" customWidth="1"/>
    <col min="15" max="15" width="8.42578125" style="136" customWidth="1"/>
    <col min="16" max="256" width="7.85546875" style="136"/>
    <col min="257" max="257" width="3" style="136" customWidth="1"/>
    <col min="258" max="258" width="20.28515625" style="136" customWidth="1"/>
    <col min="259" max="259" width="12.7109375" style="136" customWidth="1"/>
    <col min="260" max="261" width="8.140625" style="136" customWidth="1"/>
    <col min="262" max="263" width="7.85546875" style="136" customWidth="1"/>
    <col min="264" max="264" width="8.140625" style="136" customWidth="1"/>
    <col min="265" max="265" width="7.85546875" style="136" customWidth="1"/>
    <col min="266" max="266" width="8" style="136" customWidth="1"/>
    <col min="267" max="267" width="7.85546875" style="136" customWidth="1"/>
    <col min="268" max="268" width="8" style="136" customWidth="1"/>
    <col min="269" max="269" width="7.85546875" style="136" customWidth="1"/>
    <col min="270" max="270" width="9.42578125" style="136" customWidth="1"/>
    <col min="271" max="271" width="8.42578125" style="136" customWidth="1"/>
    <col min="272" max="512" width="7.85546875" style="136"/>
    <col min="513" max="513" width="3" style="136" customWidth="1"/>
    <col min="514" max="514" width="20.28515625" style="136" customWidth="1"/>
    <col min="515" max="515" width="12.7109375" style="136" customWidth="1"/>
    <col min="516" max="517" width="8.140625" style="136" customWidth="1"/>
    <col min="518" max="519" width="7.85546875" style="136" customWidth="1"/>
    <col min="520" max="520" width="8.140625" style="136" customWidth="1"/>
    <col min="521" max="521" width="7.85546875" style="136" customWidth="1"/>
    <col min="522" max="522" width="8" style="136" customWidth="1"/>
    <col min="523" max="523" width="7.85546875" style="136" customWidth="1"/>
    <col min="524" max="524" width="8" style="136" customWidth="1"/>
    <col min="525" max="525" width="7.85546875" style="136" customWidth="1"/>
    <col min="526" max="526" width="9.42578125" style="136" customWidth="1"/>
    <col min="527" max="527" width="8.42578125" style="136" customWidth="1"/>
    <col min="528" max="768" width="7.85546875" style="136"/>
    <col min="769" max="769" width="3" style="136" customWidth="1"/>
    <col min="770" max="770" width="20.28515625" style="136" customWidth="1"/>
    <col min="771" max="771" width="12.7109375" style="136" customWidth="1"/>
    <col min="772" max="773" width="8.140625" style="136" customWidth="1"/>
    <col min="774" max="775" width="7.85546875" style="136" customWidth="1"/>
    <col min="776" max="776" width="8.140625" style="136" customWidth="1"/>
    <col min="777" max="777" width="7.85546875" style="136" customWidth="1"/>
    <col min="778" max="778" width="8" style="136" customWidth="1"/>
    <col min="779" max="779" width="7.85546875" style="136" customWidth="1"/>
    <col min="780" max="780" width="8" style="136" customWidth="1"/>
    <col min="781" max="781" width="7.85546875" style="136" customWidth="1"/>
    <col min="782" max="782" width="9.42578125" style="136" customWidth="1"/>
    <col min="783" max="783" width="8.42578125" style="136" customWidth="1"/>
    <col min="784" max="1024" width="7.85546875" style="136"/>
    <col min="1025" max="1025" width="3" style="136" customWidth="1"/>
    <col min="1026" max="1026" width="20.28515625" style="136" customWidth="1"/>
    <col min="1027" max="1027" width="12.7109375" style="136" customWidth="1"/>
    <col min="1028" max="1029" width="8.140625" style="136" customWidth="1"/>
    <col min="1030" max="1031" width="7.85546875" style="136" customWidth="1"/>
    <col min="1032" max="1032" width="8.140625" style="136" customWidth="1"/>
    <col min="1033" max="1033" width="7.85546875" style="136" customWidth="1"/>
    <col min="1034" max="1034" width="8" style="136" customWidth="1"/>
    <col min="1035" max="1035" width="7.85546875" style="136" customWidth="1"/>
    <col min="1036" max="1036" width="8" style="136" customWidth="1"/>
    <col min="1037" max="1037" width="7.85546875" style="136" customWidth="1"/>
    <col min="1038" max="1038" width="9.42578125" style="136" customWidth="1"/>
    <col min="1039" max="1039" width="8.42578125" style="136" customWidth="1"/>
    <col min="1040" max="1280" width="7.85546875" style="136"/>
    <col min="1281" max="1281" width="3" style="136" customWidth="1"/>
    <col min="1282" max="1282" width="20.28515625" style="136" customWidth="1"/>
    <col min="1283" max="1283" width="12.7109375" style="136" customWidth="1"/>
    <col min="1284" max="1285" width="8.140625" style="136" customWidth="1"/>
    <col min="1286" max="1287" width="7.85546875" style="136" customWidth="1"/>
    <col min="1288" max="1288" width="8.140625" style="136" customWidth="1"/>
    <col min="1289" max="1289" width="7.85546875" style="136" customWidth="1"/>
    <col min="1290" max="1290" width="8" style="136" customWidth="1"/>
    <col min="1291" max="1291" width="7.85546875" style="136" customWidth="1"/>
    <col min="1292" max="1292" width="8" style="136" customWidth="1"/>
    <col min="1293" max="1293" width="7.85546875" style="136" customWidth="1"/>
    <col min="1294" max="1294" width="9.42578125" style="136" customWidth="1"/>
    <col min="1295" max="1295" width="8.42578125" style="136" customWidth="1"/>
    <col min="1296" max="1536" width="7.85546875" style="136"/>
    <col min="1537" max="1537" width="3" style="136" customWidth="1"/>
    <col min="1538" max="1538" width="20.28515625" style="136" customWidth="1"/>
    <col min="1539" max="1539" width="12.7109375" style="136" customWidth="1"/>
    <col min="1540" max="1541" width="8.140625" style="136" customWidth="1"/>
    <col min="1542" max="1543" width="7.85546875" style="136" customWidth="1"/>
    <col min="1544" max="1544" width="8.140625" style="136" customWidth="1"/>
    <col min="1545" max="1545" width="7.85546875" style="136" customWidth="1"/>
    <col min="1546" max="1546" width="8" style="136" customWidth="1"/>
    <col min="1547" max="1547" width="7.85546875" style="136" customWidth="1"/>
    <col min="1548" max="1548" width="8" style="136" customWidth="1"/>
    <col min="1549" max="1549" width="7.85546875" style="136" customWidth="1"/>
    <col min="1550" max="1550" width="9.42578125" style="136" customWidth="1"/>
    <col min="1551" max="1551" width="8.42578125" style="136" customWidth="1"/>
    <col min="1552" max="1792" width="7.85546875" style="136"/>
    <col min="1793" max="1793" width="3" style="136" customWidth="1"/>
    <col min="1794" max="1794" width="20.28515625" style="136" customWidth="1"/>
    <col min="1795" max="1795" width="12.7109375" style="136" customWidth="1"/>
    <col min="1796" max="1797" width="8.140625" style="136" customWidth="1"/>
    <col min="1798" max="1799" width="7.85546875" style="136" customWidth="1"/>
    <col min="1800" max="1800" width="8.140625" style="136" customWidth="1"/>
    <col min="1801" max="1801" width="7.85546875" style="136" customWidth="1"/>
    <col min="1802" max="1802" width="8" style="136" customWidth="1"/>
    <col min="1803" max="1803" width="7.85546875" style="136" customWidth="1"/>
    <col min="1804" max="1804" width="8" style="136" customWidth="1"/>
    <col min="1805" max="1805" width="7.85546875" style="136" customWidth="1"/>
    <col min="1806" max="1806" width="9.42578125" style="136" customWidth="1"/>
    <col min="1807" max="1807" width="8.42578125" style="136" customWidth="1"/>
    <col min="1808" max="2048" width="7.85546875" style="136"/>
    <col min="2049" max="2049" width="3" style="136" customWidth="1"/>
    <col min="2050" max="2050" width="20.28515625" style="136" customWidth="1"/>
    <col min="2051" max="2051" width="12.7109375" style="136" customWidth="1"/>
    <col min="2052" max="2053" width="8.140625" style="136" customWidth="1"/>
    <col min="2054" max="2055" width="7.85546875" style="136" customWidth="1"/>
    <col min="2056" max="2056" width="8.140625" style="136" customWidth="1"/>
    <col min="2057" max="2057" width="7.85546875" style="136" customWidth="1"/>
    <col min="2058" max="2058" width="8" style="136" customWidth="1"/>
    <col min="2059" max="2059" width="7.85546875" style="136" customWidth="1"/>
    <col min="2060" max="2060" width="8" style="136" customWidth="1"/>
    <col min="2061" max="2061" width="7.85546875" style="136" customWidth="1"/>
    <col min="2062" max="2062" width="9.42578125" style="136" customWidth="1"/>
    <col min="2063" max="2063" width="8.42578125" style="136" customWidth="1"/>
    <col min="2064" max="2304" width="7.85546875" style="136"/>
    <col min="2305" max="2305" width="3" style="136" customWidth="1"/>
    <col min="2306" max="2306" width="20.28515625" style="136" customWidth="1"/>
    <col min="2307" max="2307" width="12.7109375" style="136" customWidth="1"/>
    <col min="2308" max="2309" width="8.140625" style="136" customWidth="1"/>
    <col min="2310" max="2311" width="7.85546875" style="136" customWidth="1"/>
    <col min="2312" max="2312" width="8.140625" style="136" customWidth="1"/>
    <col min="2313" max="2313" width="7.85546875" style="136" customWidth="1"/>
    <col min="2314" max="2314" width="8" style="136" customWidth="1"/>
    <col min="2315" max="2315" width="7.85546875" style="136" customWidth="1"/>
    <col min="2316" max="2316" width="8" style="136" customWidth="1"/>
    <col min="2317" max="2317" width="7.85546875" style="136" customWidth="1"/>
    <col min="2318" max="2318" width="9.42578125" style="136" customWidth="1"/>
    <col min="2319" max="2319" width="8.42578125" style="136" customWidth="1"/>
    <col min="2320" max="2560" width="7.85546875" style="136"/>
    <col min="2561" max="2561" width="3" style="136" customWidth="1"/>
    <col min="2562" max="2562" width="20.28515625" style="136" customWidth="1"/>
    <col min="2563" max="2563" width="12.7109375" style="136" customWidth="1"/>
    <col min="2564" max="2565" width="8.140625" style="136" customWidth="1"/>
    <col min="2566" max="2567" width="7.85546875" style="136" customWidth="1"/>
    <col min="2568" max="2568" width="8.140625" style="136" customWidth="1"/>
    <col min="2569" max="2569" width="7.85546875" style="136" customWidth="1"/>
    <col min="2570" max="2570" width="8" style="136" customWidth="1"/>
    <col min="2571" max="2571" width="7.85546875" style="136" customWidth="1"/>
    <col min="2572" max="2572" width="8" style="136" customWidth="1"/>
    <col min="2573" max="2573" width="7.85546875" style="136" customWidth="1"/>
    <col min="2574" max="2574" width="9.42578125" style="136" customWidth="1"/>
    <col min="2575" max="2575" width="8.42578125" style="136" customWidth="1"/>
    <col min="2576" max="2816" width="7.85546875" style="136"/>
    <col min="2817" max="2817" width="3" style="136" customWidth="1"/>
    <col min="2818" max="2818" width="20.28515625" style="136" customWidth="1"/>
    <col min="2819" max="2819" width="12.7109375" style="136" customWidth="1"/>
    <col min="2820" max="2821" width="8.140625" style="136" customWidth="1"/>
    <col min="2822" max="2823" width="7.85546875" style="136" customWidth="1"/>
    <col min="2824" max="2824" width="8.140625" style="136" customWidth="1"/>
    <col min="2825" max="2825" width="7.85546875" style="136" customWidth="1"/>
    <col min="2826" max="2826" width="8" style="136" customWidth="1"/>
    <col min="2827" max="2827" width="7.85546875" style="136" customWidth="1"/>
    <col min="2828" max="2828" width="8" style="136" customWidth="1"/>
    <col min="2829" max="2829" width="7.85546875" style="136" customWidth="1"/>
    <col min="2830" max="2830" width="9.42578125" style="136" customWidth="1"/>
    <col min="2831" max="2831" width="8.42578125" style="136" customWidth="1"/>
    <col min="2832" max="3072" width="7.85546875" style="136"/>
    <col min="3073" max="3073" width="3" style="136" customWidth="1"/>
    <col min="3074" max="3074" width="20.28515625" style="136" customWidth="1"/>
    <col min="3075" max="3075" width="12.7109375" style="136" customWidth="1"/>
    <col min="3076" max="3077" width="8.140625" style="136" customWidth="1"/>
    <col min="3078" max="3079" width="7.85546875" style="136" customWidth="1"/>
    <col min="3080" max="3080" width="8.140625" style="136" customWidth="1"/>
    <col min="3081" max="3081" width="7.85546875" style="136" customWidth="1"/>
    <col min="3082" max="3082" width="8" style="136" customWidth="1"/>
    <col min="3083" max="3083" width="7.85546875" style="136" customWidth="1"/>
    <col min="3084" max="3084" width="8" style="136" customWidth="1"/>
    <col min="3085" max="3085" width="7.85546875" style="136" customWidth="1"/>
    <col min="3086" max="3086" width="9.42578125" style="136" customWidth="1"/>
    <col min="3087" max="3087" width="8.42578125" style="136" customWidth="1"/>
    <col min="3088" max="3328" width="7.85546875" style="136"/>
    <col min="3329" max="3329" width="3" style="136" customWidth="1"/>
    <col min="3330" max="3330" width="20.28515625" style="136" customWidth="1"/>
    <col min="3331" max="3331" width="12.7109375" style="136" customWidth="1"/>
    <col min="3332" max="3333" width="8.140625" style="136" customWidth="1"/>
    <col min="3334" max="3335" width="7.85546875" style="136" customWidth="1"/>
    <col min="3336" max="3336" width="8.140625" style="136" customWidth="1"/>
    <col min="3337" max="3337" width="7.85546875" style="136" customWidth="1"/>
    <col min="3338" max="3338" width="8" style="136" customWidth="1"/>
    <col min="3339" max="3339" width="7.85546875" style="136" customWidth="1"/>
    <col min="3340" max="3340" width="8" style="136" customWidth="1"/>
    <col min="3341" max="3341" width="7.85546875" style="136" customWidth="1"/>
    <col min="3342" max="3342" width="9.42578125" style="136" customWidth="1"/>
    <col min="3343" max="3343" width="8.42578125" style="136" customWidth="1"/>
    <col min="3344" max="3584" width="7.85546875" style="136"/>
    <col min="3585" max="3585" width="3" style="136" customWidth="1"/>
    <col min="3586" max="3586" width="20.28515625" style="136" customWidth="1"/>
    <col min="3587" max="3587" width="12.7109375" style="136" customWidth="1"/>
    <col min="3588" max="3589" width="8.140625" style="136" customWidth="1"/>
    <col min="3590" max="3591" width="7.85546875" style="136" customWidth="1"/>
    <col min="3592" max="3592" width="8.140625" style="136" customWidth="1"/>
    <col min="3593" max="3593" width="7.85546875" style="136" customWidth="1"/>
    <col min="3594" max="3594" width="8" style="136" customWidth="1"/>
    <col min="3595" max="3595" width="7.85546875" style="136" customWidth="1"/>
    <col min="3596" max="3596" width="8" style="136" customWidth="1"/>
    <col min="3597" max="3597" width="7.85546875" style="136" customWidth="1"/>
    <col min="3598" max="3598" width="9.42578125" style="136" customWidth="1"/>
    <col min="3599" max="3599" width="8.42578125" style="136" customWidth="1"/>
    <col min="3600" max="3840" width="7.85546875" style="136"/>
    <col min="3841" max="3841" width="3" style="136" customWidth="1"/>
    <col min="3842" max="3842" width="20.28515625" style="136" customWidth="1"/>
    <col min="3843" max="3843" width="12.7109375" style="136" customWidth="1"/>
    <col min="3844" max="3845" width="8.140625" style="136" customWidth="1"/>
    <col min="3846" max="3847" width="7.85546875" style="136" customWidth="1"/>
    <col min="3848" max="3848" width="8.140625" style="136" customWidth="1"/>
    <col min="3849" max="3849" width="7.85546875" style="136" customWidth="1"/>
    <col min="3850" max="3850" width="8" style="136" customWidth="1"/>
    <col min="3851" max="3851" width="7.85546875" style="136" customWidth="1"/>
    <col min="3852" max="3852" width="8" style="136" customWidth="1"/>
    <col min="3853" max="3853" width="7.85546875" style="136" customWidth="1"/>
    <col min="3854" max="3854" width="9.42578125" style="136" customWidth="1"/>
    <col min="3855" max="3855" width="8.42578125" style="136" customWidth="1"/>
    <col min="3856" max="4096" width="7.85546875" style="136"/>
    <col min="4097" max="4097" width="3" style="136" customWidth="1"/>
    <col min="4098" max="4098" width="20.28515625" style="136" customWidth="1"/>
    <col min="4099" max="4099" width="12.7109375" style="136" customWidth="1"/>
    <col min="4100" max="4101" width="8.140625" style="136" customWidth="1"/>
    <col min="4102" max="4103" width="7.85546875" style="136" customWidth="1"/>
    <col min="4104" max="4104" width="8.140625" style="136" customWidth="1"/>
    <col min="4105" max="4105" width="7.85546875" style="136" customWidth="1"/>
    <col min="4106" max="4106" width="8" style="136" customWidth="1"/>
    <col min="4107" max="4107" width="7.85546875" style="136" customWidth="1"/>
    <col min="4108" max="4108" width="8" style="136" customWidth="1"/>
    <col min="4109" max="4109" width="7.85546875" style="136" customWidth="1"/>
    <col min="4110" max="4110" width="9.42578125" style="136" customWidth="1"/>
    <col min="4111" max="4111" width="8.42578125" style="136" customWidth="1"/>
    <col min="4112" max="4352" width="7.85546875" style="136"/>
    <col min="4353" max="4353" width="3" style="136" customWidth="1"/>
    <col min="4354" max="4354" width="20.28515625" style="136" customWidth="1"/>
    <col min="4355" max="4355" width="12.7109375" style="136" customWidth="1"/>
    <col min="4356" max="4357" width="8.140625" style="136" customWidth="1"/>
    <col min="4358" max="4359" width="7.85546875" style="136" customWidth="1"/>
    <col min="4360" max="4360" width="8.140625" style="136" customWidth="1"/>
    <col min="4361" max="4361" width="7.85546875" style="136" customWidth="1"/>
    <col min="4362" max="4362" width="8" style="136" customWidth="1"/>
    <col min="4363" max="4363" width="7.85546875" style="136" customWidth="1"/>
    <col min="4364" max="4364" width="8" style="136" customWidth="1"/>
    <col min="4365" max="4365" width="7.85546875" style="136" customWidth="1"/>
    <col min="4366" max="4366" width="9.42578125" style="136" customWidth="1"/>
    <col min="4367" max="4367" width="8.42578125" style="136" customWidth="1"/>
    <col min="4368" max="4608" width="7.85546875" style="136"/>
    <col min="4609" max="4609" width="3" style="136" customWidth="1"/>
    <col min="4610" max="4610" width="20.28515625" style="136" customWidth="1"/>
    <col min="4611" max="4611" width="12.7109375" style="136" customWidth="1"/>
    <col min="4612" max="4613" width="8.140625" style="136" customWidth="1"/>
    <col min="4614" max="4615" width="7.85546875" style="136" customWidth="1"/>
    <col min="4616" max="4616" width="8.140625" style="136" customWidth="1"/>
    <col min="4617" max="4617" width="7.85546875" style="136" customWidth="1"/>
    <col min="4618" max="4618" width="8" style="136" customWidth="1"/>
    <col min="4619" max="4619" width="7.85546875" style="136" customWidth="1"/>
    <col min="4620" max="4620" width="8" style="136" customWidth="1"/>
    <col min="4621" max="4621" width="7.85546875" style="136" customWidth="1"/>
    <col min="4622" max="4622" width="9.42578125" style="136" customWidth="1"/>
    <col min="4623" max="4623" width="8.42578125" style="136" customWidth="1"/>
    <col min="4624" max="4864" width="7.85546875" style="136"/>
    <col min="4865" max="4865" width="3" style="136" customWidth="1"/>
    <col min="4866" max="4866" width="20.28515625" style="136" customWidth="1"/>
    <col min="4867" max="4867" width="12.7109375" style="136" customWidth="1"/>
    <col min="4868" max="4869" width="8.140625" style="136" customWidth="1"/>
    <col min="4870" max="4871" width="7.85546875" style="136" customWidth="1"/>
    <col min="4872" max="4872" width="8.140625" style="136" customWidth="1"/>
    <col min="4873" max="4873" width="7.85546875" style="136" customWidth="1"/>
    <col min="4874" max="4874" width="8" style="136" customWidth="1"/>
    <col min="4875" max="4875" width="7.85546875" style="136" customWidth="1"/>
    <col min="4876" max="4876" width="8" style="136" customWidth="1"/>
    <col min="4877" max="4877" width="7.85546875" style="136" customWidth="1"/>
    <col min="4878" max="4878" width="9.42578125" style="136" customWidth="1"/>
    <col min="4879" max="4879" width="8.42578125" style="136" customWidth="1"/>
    <col min="4880" max="5120" width="7.85546875" style="136"/>
    <col min="5121" max="5121" width="3" style="136" customWidth="1"/>
    <col min="5122" max="5122" width="20.28515625" style="136" customWidth="1"/>
    <col min="5123" max="5123" width="12.7109375" style="136" customWidth="1"/>
    <col min="5124" max="5125" width="8.140625" style="136" customWidth="1"/>
    <col min="5126" max="5127" width="7.85546875" style="136" customWidth="1"/>
    <col min="5128" max="5128" width="8.140625" style="136" customWidth="1"/>
    <col min="5129" max="5129" width="7.85546875" style="136" customWidth="1"/>
    <col min="5130" max="5130" width="8" style="136" customWidth="1"/>
    <col min="5131" max="5131" width="7.85546875" style="136" customWidth="1"/>
    <col min="5132" max="5132" width="8" style="136" customWidth="1"/>
    <col min="5133" max="5133" width="7.85546875" style="136" customWidth="1"/>
    <col min="5134" max="5134" width="9.42578125" style="136" customWidth="1"/>
    <col min="5135" max="5135" width="8.42578125" style="136" customWidth="1"/>
    <col min="5136" max="5376" width="7.85546875" style="136"/>
    <col min="5377" max="5377" width="3" style="136" customWidth="1"/>
    <col min="5378" max="5378" width="20.28515625" style="136" customWidth="1"/>
    <col min="5379" max="5379" width="12.7109375" style="136" customWidth="1"/>
    <col min="5380" max="5381" width="8.140625" style="136" customWidth="1"/>
    <col min="5382" max="5383" width="7.85546875" style="136" customWidth="1"/>
    <col min="5384" max="5384" width="8.140625" style="136" customWidth="1"/>
    <col min="5385" max="5385" width="7.85546875" style="136" customWidth="1"/>
    <col min="5386" max="5386" width="8" style="136" customWidth="1"/>
    <col min="5387" max="5387" width="7.85546875" style="136" customWidth="1"/>
    <col min="5388" max="5388" width="8" style="136" customWidth="1"/>
    <col min="5389" max="5389" width="7.85546875" style="136" customWidth="1"/>
    <col min="5390" max="5390" width="9.42578125" style="136" customWidth="1"/>
    <col min="5391" max="5391" width="8.42578125" style="136" customWidth="1"/>
    <col min="5392" max="5632" width="7.85546875" style="136"/>
    <col min="5633" max="5633" width="3" style="136" customWidth="1"/>
    <col min="5634" max="5634" width="20.28515625" style="136" customWidth="1"/>
    <col min="5635" max="5635" width="12.7109375" style="136" customWidth="1"/>
    <col min="5636" max="5637" width="8.140625" style="136" customWidth="1"/>
    <col min="5638" max="5639" width="7.85546875" style="136" customWidth="1"/>
    <col min="5640" max="5640" width="8.140625" style="136" customWidth="1"/>
    <col min="5641" max="5641" width="7.85546875" style="136" customWidth="1"/>
    <col min="5642" max="5642" width="8" style="136" customWidth="1"/>
    <col min="5643" max="5643" width="7.85546875" style="136" customWidth="1"/>
    <col min="5644" max="5644" width="8" style="136" customWidth="1"/>
    <col min="5645" max="5645" width="7.85546875" style="136" customWidth="1"/>
    <col min="5646" max="5646" width="9.42578125" style="136" customWidth="1"/>
    <col min="5647" max="5647" width="8.42578125" style="136" customWidth="1"/>
    <col min="5648" max="5888" width="7.85546875" style="136"/>
    <col min="5889" max="5889" width="3" style="136" customWidth="1"/>
    <col min="5890" max="5890" width="20.28515625" style="136" customWidth="1"/>
    <col min="5891" max="5891" width="12.7109375" style="136" customWidth="1"/>
    <col min="5892" max="5893" width="8.140625" style="136" customWidth="1"/>
    <col min="5894" max="5895" width="7.85546875" style="136" customWidth="1"/>
    <col min="5896" max="5896" width="8.140625" style="136" customWidth="1"/>
    <col min="5897" max="5897" width="7.85546875" style="136" customWidth="1"/>
    <col min="5898" max="5898" width="8" style="136" customWidth="1"/>
    <col min="5899" max="5899" width="7.85546875" style="136" customWidth="1"/>
    <col min="5900" max="5900" width="8" style="136" customWidth="1"/>
    <col min="5901" max="5901" width="7.85546875" style="136" customWidth="1"/>
    <col min="5902" max="5902" width="9.42578125" style="136" customWidth="1"/>
    <col min="5903" max="5903" width="8.42578125" style="136" customWidth="1"/>
    <col min="5904" max="6144" width="7.85546875" style="136"/>
    <col min="6145" max="6145" width="3" style="136" customWidth="1"/>
    <col min="6146" max="6146" width="20.28515625" style="136" customWidth="1"/>
    <col min="6147" max="6147" width="12.7109375" style="136" customWidth="1"/>
    <col min="6148" max="6149" width="8.140625" style="136" customWidth="1"/>
    <col min="6150" max="6151" width="7.85546875" style="136" customWidth="1"/>
    <col min="6152" max="6152" width="8.140625" style="136" customWidth="1"/>
    <col min="6153" max="6153" width="7.85546875" style="136" customWidth="1"/>
    <col min="6154" max="6154" width="8" style="136" customWidth="1"/>
    <col min="6155" max="6155" width="7.85546875" style="136" customWidth="1"/>
    <col min="6156" max="6156" width="8" style="136" customWidth="1"/>
    <col min="6157" max="6157" width="7.85546875" style="136" customWidth="1"/>
    <col min="6158" max="6158" width="9.42578125" style="136" customWidth="1"/>
    <col min="6159" max="6159" width="8.42578125" style="136" customWidth="1"/>
    <col min="6160" max="6400" width="7.85546875" style="136"/>
    <col min="6401" max="6401" width="3" style="136" customWidth="1"/>
    <col min="6402" max="6402" width="20.28515625" style="136" customWidth="1"/>
    <col min="6403" max="6403" width="12.7109375" style="136" customWidth="1"/>
    <col min="6404" max="6405" width="8.140625" style="136" customWidth="1"/>
    <col min="6406" max="6407" width="7.85546875" style="136" customWidth="1"/>
    <col min="6408" max="6408" width="8.140625" style="136" customWidth="1"/>
    <col min="6409" max="6409" width="7.85546875" style="136" customWidth="1"/>
    <col min="6410" max="6410" width="8" style="136" customWidth="1"/>
    <col min="6411" max="6411" width="7.85546875" style="136" customWidth="1"/>
    <col min="6412" max="6412" width="8" style="136" customWidth="1"/>
    <col min="6413" max="6413" width="7.85546875" style="136" customWidth="1"/>
    <col min="6414" max="6414" width="9.42578125" style="136" customWidth="1"/>
    <col min="6415" max="6415" width="8.42578125" style="136" customWidth="1"/>
    <col min="6416" max="6656" width="7.85546875" style="136"/>
    <col min="6657" max="6657" width="3" style="136" customWidth="1"/>
    <col min="6658" max="6658" width="20.28515625" style="136" customWidth="1"/>
    <col min="6659" max="6659" width="12.7109375" style="136" customWidth="1"/>
    <col min="6660" max="6661" width="8.140625" style="136" customWidth="1"/>
    <col min="6662" max="6663" width="7.85546875" style="136" customWidth="1"/>
    <col min="6664" max="6664" width="8.140625" style="136" customWidth="1"/>
    <col min="6665" max="6665" width="7.85546875" style="136" customWidth="1"/>
    <col min="6666" max="6666" width="8" style="136" customWidth="1"/>
    <col min="6667" max="6667" width="7.85546875" style="136" customWidth="1"/>
    <col min="6668" max="6668" width="8" style="136" customWidth="1"/>
    <col min="6669" max="6669" width="7.85546875" style="136" customWidth="1"/>
    <col min="6670" max="6670" width="9.42578125" style="136" customWidth="1"/>
    <col min="6671" max="6671" width="8.42578125" style="136" customWidth="1"/>
    <col min="6672" max="6912" width="7.85546875" style="136"/>
    <col min="6913" max="6913" width="3" style="136" customWidth="1"/>
    <col min="6914" max="6914" width="20.28515625" style="136" customWidth="1"/>
    <col min="6915" max="6915" width="12.7109375" style="136" customWidth="1"/>
    <col min="6916" max="6917" width="8.140625" style="136" customWidth="1"/>
    <col min="6918" max="6919" width="7.85546875" style="136" customWidth="1"/>
    <col min="6920" max="6920" width="8.140625" style="136" customWidth="1"/>
    <col min="6921" max="6921" width="7.85546875" style="136" customWidth="1"/>
    <col min="6922" max="6922" width="8" style="136" customWidth="1"/>
    <col min="6923" max="6923" width="7.85546875" style="136" customWidth="1"/>
    <col min="6924" max="6924" width="8" style="136" customWidth="1"/>
    <col min="6925" max="6925" width="7.85546875" style="136" customWidth="1"/>
    <col min="6926" max="6926" width="9.42578125" style="136" customWidth="1"/>
    <col min="6927" max="6927" width="8.42578125" style="136" customWidth="1"/>
    <col min="6928" max="7168" width="7.85546875" style="136"/>
    <col min="7169" max="7169" width="3" style="136" customWidth="1"/>
    <col min="7170" max="7170" width="20.28515625" style="136" customWidth="1"/>
    <col min="7171" max="7171" width="12.7109375" style="136" customWidth="1"/>
    <col min="7172" max="7173" width="8.140625" style="136" customWidth="1"/>
    <col min="7174" max="7175" width="7.85546875" style="136" customWidth="1"/>
    <col min="7176" max="7176" width="8.140625" style="136" customWidth="1"/>
    <col min="7177" max="7177" width="7.85546875" style="136" customWidth="1"/>
    <col min="7178" max="7178" width="8" style="136" customWidth="1"/>
    <col min="7179" max="7179" width="7.85546875" style="136" customWidth="1"/>
    <col min="7180" max="7180" width="8" style="136" customWidth="1"/>
    <col min="7181" max="7181" width="7.85546875" style="136" customWidth="1"/>
    <col min="7182" max="7182" width="9.42578125" style="136" customWidth="1"/>
    <col min="7183" max="7183" width="8.42578125" style="136" customWidth="1"/>
    <col min="7184" max="7424" width="7.85546875" style="136"/>
    <col min="7425" max="7425" width="3" style="136" customWidth="1"/>
    <col min="7426" max="7426" width="20.28515625" style="136" customWidth="1"/>
    <col min="7427" max="7427" width="12.7109375" style="136" customWidth="1"/>
    <col min="7428" max="7429" width="8.140625" style="136" customWidth="1"/>
    <col min="7430" max="7431" width="7.85546875" style="136" customWidth="1"/>
    <col min="7432" max="7432" width="8.140625" style="136" customWidth="1"/>
    <col min="7433" max="7433" width="7.85546875" style="136" customWidth="1"/>
    <col min="7434" max="7434" width="8" style="136" customWidth="1"/>
    <col min="7435" max="7435" width="7.85546875" style="136" customWidth="1"/>
    <col min="7436" max="7436" width="8" style="136" customWidth="1"/>
    <col min="7437" max="7437" width="7.85546875" style="136" customWidth="1"/>
    <col min="7438" max="7438" width="9.42578125" style="136" customWidth="1"/>
    <col min="7439" max="7439" width="8.42578125" style="136" customWidth="1"/>
    <col min="7440" max="7680" width="7.85546875" style="136"/>
    <col min="7681" max="7681" width="3" style="136" customWidth="1"/>
    <col min="7682" max="7682" width="20.28515625" style="136" customWidth="1"/>
    <col min="7683" max="7683" width="12.7109375" style="136" customWidth="1"/>
    <col min="7684" max="7685" width="8.140625" style="136" customWidth="1"/>
    <col min="7686" max="7687" width="7.85546875" style="136" customWidth="1"/>
    <col min="7688" max="7688" width="8.140625" style="136" customWidth="1"/>
    <col min="7689" max="7689" width="7.85546875" style="136" customWidth="1"/>
    <col min="7690" max="7690" width="8" style="136" customWidth="1"/>
    <col min="7691" max="7691" width="7.85546875" style="136" customWidth="1"/>
    <col min="7692" max="7692" width="8" style="136" customWidth="1"/>
    <col min="7693" max="7693" width="7.85546875" style="136" customWidth="1"/>
    <col min="7694" max="7694" width="9.42578125" style="136" customWidth="1"/>
    <col min="7695" max="7695" width="8.42578125" style="136" customWidth="1"/>
    <col min="7696" max="7936" width="7.85546875" style="136"/>
    <col min="7937" max="7937" width="3" style="136" customWidth="1"/>
    <col min="7938" max="7938" width="20.28515625" style="136" customWidth="1"/>
    <col min="7939" max="7939" width="12.7109375" style="136" customWidth="1"/>
    <col min="7940" max="7941" width="8.140625" style="136" customWidth="1"/>
    <col min="7942" max="7943" width="7.85546875" style="136" customWidth="1"/>
    <col min="7944" max="7944" width="8.140625" style="136" customWidth="1"/>
    <col min="7945" max="7945" width="7.85546875" style="136" customWidth="1"/>
    <col min="7946" max="7946" width="8" style="136" customWidth="1"/>
    <col min="7947" max="7947" width="7.85546875" style="136" customWidth="1"/>
    <col min="7948" max="7948" width="8" style="136" customWidth="1"/>
    <col min="7949" max="7949" width="7.85546875" style="136" customWidth="1"/>
    <col min="7950" max="7950" width="9.42578125" style="136" customWidth="1"/>
    <col min="7951" max="7951" width="8.42578125" style="136" customWidth="1"/>
    <col min="7952" max="8192" width="7.85546875" style="136"/>
    <col min="8193" max="8193" width="3" style="136" customWidth="1"/>
    <col min="8194" max="8194" width="20.28515625" style="136" customWidth="1"/>
    <col min="8195" max="8195" width="12.7109375" style="136" customWidth="1"/>
    <col min="8196" max="8197" width="8.140625" style="136" customWidth="1"/>
    <col min="8198" max="8199" width="7.85546875" style="136" customWidth="1"/>
    <col min="8200" max="8200" width="8.140625" style="136" customWidth="1"/>
    <col min="8201" max="8201" width="7.85546875" style="136" customWidth="1"/>
    <col min="8202" max="8202" width="8" style="136" customWidth="1"/>
    <col min="8203" max="8203" width="7.85546875" style="136" customWidth="1"/>
    <col min="8204" max="8204" width="8" style="136" customWidth="1"/>
    <col min="8205" max="8205" width="7.85546875" style="136" customWidth="1"/>
    <col min="8206" max="8206" width="9.42578125" style="136" customWidth="1"/>
    <col min="8207" max="8207" width="8.42578125" style="136" customWidth="1"/>
    <col min="8208" max="8448" width="7.85546875" style="136"/>
    <col min="8449" max="8449" width="3" style="136" customWidth="1"/>
    <col min="8450" max="8450" width="20.28515625" style="136" customWidth="1"/>
    <col min="8451" max="8451" width="12.7109375" style="136" customWidth="1"/>
    <col min="8452" max="8453" width="8.140625" style="136" customWidth="1"/>
    <col min="8454" max="8455" width="7.85546875" style="136" customWidth="1"/>
    <col min="8456" max="8456" width="8.140625" style="136" customWidth="1"/>
    <col min="8457" max="8457" width="7.85546875" style="136" customWidth="1"/>
    <col min="8458" max="8458" width="8" style="136" customWidth="1"/>
    <col min="8459" max="8459" width="7.85546875" style="136" customWidth="1"/>
    <col min="8460" max="8460" width="8" style="136" customWidth="1"/>
    <col min="8461" max="8461" width="7.85546875" style="136" customWidth="1"/>
    <col min="8462" max="8462" width="9.42578125" style="136" customWidth="1"/>
    <col min="8463" max="8463" width="8.42578125" style="136" customWidth="1"/>
    <col min="8464" max="8704" width="7.85546875" style="136"/>
    <col min="8705" max="8705" width="3" style="136" customWidth="1"/>
    <col min="8706" max="8706" width="20.28515625" style="136" customWidth="1"/>
    <col min="8707" max="8707" width="12.7109375" style="136" customWidth="1"/>
    <col min="8708" max="8709" width="8.140625" style="136" customWidth="1"/>
    <col min="8710" max="8711" width="7.85546875" style="136" customWidth="1"/>
    <col min="8712" max="8712" width="8.140625" style="136" customWidth="1"/>
    <col min="8713" max="8713" width="7.85546875" style="136" customWidth="1"/>
    <col min="8714" max="8714" width="8" style="136" customWidth="1"/>
    <col min="8715" max="8715" width="7.85546875" style="136" customWidth="1"/>
    <col min="8716" max="8716" width="8" style="136" customWidth="1"/>
    <col min="8717" max="8717" width="7.85546875" style="136" customWidth="1"/>
    <col min="8718" max="8718" width="9.42578125" style="136" customWidth="1"/>
    <col min="8719" max="8719" width="8.42578125" style="136" customWidth="1"/>
    <col min="8720" max="8960" width="7.85546875" style="136"/>
    <col min="8961" max="8961" width="3" style="136" customWidth="1"/>
    <col min="8962" max="8962" width="20.28515625" style="136" customWidth="1"/>
    <col min="8963" max="8963" width="12.7109375" style="136" customWidth="1"/>
    <col min="8964" max="8965" width="8.140625" style="136" customWidth="1"/>
    <col min="8966" max="8967" width="7.85546875" style="136" customWidth="1"/>
    <col min="8968" max="8968" width="8.140625" style="136" customWidth="1"/>
    <col min="8969" max="8969" width="7.85546875" style="136" customWidth="1"/>
    <col min="8970" max="8970" width="8" style="136" customWidth="1"/>
    <col min="8971" max="8971" width="7.85546875" style="136" customWidth="1"/>
    <col min="8972" max="8972" width="8" style="136" customWidth="1"/>
    <col min="8973" max="8973" width="7.85546875" style="136" customWidth="1"/>
    <col min="8974" max="8974" width="9.42578125" style="136" customWidth="1"/>
    <col min="8975" max="8975" width="8.42578125" style="136" customWidth="1"/>
    <col min="8976" max="9216" width="7.85546875" style="136"/>
    <col min="9217" max="9217" width="3" style="136" customWidth="1"/>
    <col min="9218" max="9218" width="20.28515625" style="136" customWidth="1"/>
    <col min="9219" max="9219" width="12.7109375" style="136" customWidth="1"/>
    <col min="9220" max="9221" width="8.140625" style="136" customWidth="1"/>
    <col min="9222" max="9223" width="7.85546875" style="136" customWidth="1"/>
    <col min="9224" max="9224" width="8.140625" style="136" customWidth="1"/>
    <col min="9225" max="9225" width="7.85546875" style="136" customWidth="1"/>
    <col min="9226" max="9226" width="8" style="136" customWidth="1"/>
    <col min="9227" max="9227" width="7.85546875" style="136" customWidth="1"/>
    <col min="9228" max="9228" width="8" style="136" customWidth="1"/>
    <col min="9229" max="9229" width="7.85546875" style="136" customWidth="1"/>
    <col min="9230" max="9230" width="9.42578125" style="136" customWidth="1"/>
    <col min="9231" max="9231" width="8.42578125" style="136" customWidth="1"/>
    <col min="9232" max="9472" width="7.85546875" style="136"/>
    <col min="9473" max="9473" width="3" style="136" customWidth="1"/>
    <col min="9474" max="9474" width="20.28515625" style="136" customWidth="1"/>
    <col min="9475" max="9475" width="12.7109375" style="136" customWidth="1"/>
    <col min="9476" max="9477" width="8.140625" style="136" customWidth="1"/>
    <col min="9478" max="9479" width="7.85546875" style="136" customWidth="1"/>
    <col min="9480" max="9480" width="8.140625" style="136" customWidth="1"/>
    <col min="9481" max="9481" width="7.85546875" style="136" customWidth="1"/>
    <col min="9482" max="9482" width="8" style="136" customWidth="1"/>
    <col min="9483" max="9483" width="7.85546875" style="136" customWidth="1"/>
    <col min="9484" max="9484" width="8" style="136" customWidth="1"/>
    <col min="9485" max="9485" width="7.85546875" style="136" customWidth="1"/>
    <col min="9486" max="9486" width="9.42578125" style="136" customWidth="1"/>
    <col min="9487" max="9487" width="8.42578125" style="136" customWidth="1"/>
    <col min="9488" max="9728" width="7.85546875" style="136"/>
    <col min="9729" max="9729" width="3" style="136" customWidth="1"/>
    <col min="9730" max="9730" width="20.28515625" style="136" customWidth="1"/>
    <col min="9731" max="9731" width="12.7109375" style="136" customWidth="1"/>
    <col min="9732" max="9733" width="8.140625" style="136" customWidth="1"/>
    <col min="9734" max="9735" width="7.85546875" style="136" customWidth="1"/>
    <col min="9736" max="9736" width="8.140625" style="136" customWidth="1"/>
    <col min="9737" max="9737" width="7.85546875" style="136" customWidth="1"/>
    <col min="9738" max="9738" width="8" style="136" customWidth="1"/>
    <col min="9739" max="9739" width="7.85546875" style="136" customWidth="1"/>
    <col min="9740" max="9740" width="8" style="136" customWidth="1"/>
    <col min="9741" max="9741" width="7.85546875" style="136" customWidth="1"/>
    <col min="9742" max="9742" width="9.42578125" style="136" customWidth="1"/>
    <col min="9743" max="9743" width="8.42578125" style="136" customWidth="1"/>
    <col min="9744" max="9984" width="7.85546875" style="136"/>
    <col min="9985" max="9985" width="3" style="136" customWidth="1"/>
    <col min="9986" max="9986" width="20.28515625" style="136" customWidth="1"/>
    <col min="9987" max="9987" width="12.7109375" style="136" customWidth="1"/>
    <col min="9988" max="9989" width="8.140625" style="136" customWidth="1"/>
    <col min="9990" max="9991" width="7.85546875" style="136" customWidth="1"/>
    <col min="9992" max="9992" width="8.140625" style="136" customWidth="1"/>
    <col min="9993" max="9993" width="7.85546875" style="136" customWidth="1"/>
    <col min="9994" max="9994" width="8" style="136" customWidth="1"/>
    <col min="9995" max="9995" width="7.85546875" style="136" customWidth="1"/>
    <col min="9996" max="9996" width="8" style="136" customWidth="1"/>
    <col min="9997" max="9997" width="7.85546875" style="136" customWidth="1"/>
    <col min="9998" max="9998" width="9.42578125" style="136" customWidth="1"/>
    <col min="9999" max="9999" width="8.42578125" style="136" customWidth="1"/>
    <col min="10000" max="10240" width="7.85546875" style="136"/>
    <col min="10241" max="10241" width="3" style="136" customWidth="1"/>
    <col min="10242" max="10242" width="20.28515625" style="136" customWidth="1"/>
    <col min="10243" max="10243" width="12.7109375" style="136" customWidth="1"/>
    <col min="10244" max="10245" width="8.140625" style="136" customWidth="1"/>
    <col min="10246" max="10247" width="7.85546875" style="136" customWidth="1"/>
    <col min="10248" max="10248" width="8.140625" style="136" customWidth="1"/>
    <col min="10249" max="10249" width="7.85546875" style="136" customWidth="1"/>
    <col min="10250" max="10250" width="8" style="136" customWidth="1"/>
    <col min="10251" max="10251" width="7.85546875" style="136" customWidth="1"/>
    <col min="10252" max="10252" width="8" style="136" customWidth="1"/>
    <col min="10253" max="10253" width="7.85546875" style="136" customWidth="1"/>
    <col min="10254" max="10254" width="9.42578125" style="136" customWidth="1"/>
    <col min="10255" max="10255" width="8.42578125" style="136" customWidth="1"/>
    <col min="10256" max="10496" width="7.85546875" style="136"/>
    <col min="10497" max="10497" width="3" style="136" customWidth="1"/>
    <col min="10498" max="10498" width="20.28515625" style="136" customWidth="1"/>
    <col min="10499" max="10499" width="12.7109375" style="136" customWidth="1"/>
    <col min="10500" max="10501" width="8.140625" style="136" customWidth="1"/>
    <col min="10502" max="10503" width="7.85546875" style="136" customWidth="1"/>
    <col min="10504" max="10504" width="8.140625" style="136" customWidth="1"/>
    <col min="10505" max="10505" width="7.85546875" style="136" customWidth="1"/>
    <col min="10506" max="10506" width="8" style="136" customWidth="1"/>
    <col min="10507" max="10507" width="7.85546875" style="136" customWidth="1"/>
    <col min="10508" max="10508" width="8" style="136" customWidth="1"/>
    <col min="10509" max="10509" width="7.85546875" style="136" customWidth="1"/>
    <col min="10510" max="10510" width="9.42578125" style="136" customWidth="1"/>
    <col min="10511" max="10511" width="8.42578125" style="136" customWidth="1"/>
    <col min="10512" max="10752" width="7.85546875" style="136"/>
    <col min="10753" max="10753" width="3" style="136" customWidth="1"/>
    <col min="10754" max="10754" width="20.28515625" style="136" customWidth="1"/>
    <col min="10755" max="10755" width="12.7109375" style="136" customWidth="1"/>
    <col min="10756" max="10757" width="8.140625" style="136" customWidth="1"/>
    <col min="10758" max="10759" width="7.85546875" style="136" customWidth="1"/>
    <col min="10760" max="10760" width="8.140625" style="136" customWidth="1"/>
    <col min="10761" max="10761" width="7.85546875" style="136" customWidth="1"/>
    <col min="10762" max="10762" width="8" style="136" customWidth="1"/>
    <col min="10763" max="10763" width="7.85546875" style="136" customWidth="1"/>
    <col min="10764" max="10764" width="8" style="136" customWidth="1"/>
    <col min="10765" max="10765" width="7.85546875" style="136" customWidth="1"/>
    <col min="10766" max="10766" width="9.42578125" style="136" customWidth="1"/>
    <col min="10767" max="10767" width="8.42578125" style="136" customWidth="1"/>
    <col min="10768" max="11008" width="7.85546875" style="136"/>
    <col min="11009" max="11009" width="3" style="136" customWidth="1"/>
    <col min="11010" max="11010" width="20.28515625" style="136" customWidth="1"/>
    <col min="11011" max="11011" width="12.7109375" style="136" customWidth="1"/>
    <col min="11012" max="11013" width="8.140625" style="136" customWidth="1"/>
    <col min="11014" max="11015" width="7.85546875" style="136" customWidth="1"/>
    <col min="11016" max="11016" width="8.140625" style="136" customWidth="1"/>
    <col min="11017" max="11017" width="7.85546875" style="136" customWidth="1"/>
    <col min="11018" max="11018" width="8" style="136" customWidth="1"/>
    <col min="11019" max="11019" width="7.85546875" style="136" customWidth="1"/>
    <col min="11020" max="11020" width="8" style="136" customWidth="1"/>
    <col min="11021" max="11021" width="7.85546875" style="136" customWidth="1"/>
    <col min="11022" max="11022" width="9.42578125" style="136" customWidth="1"/>
    <col min="11023" max="11023" width="8.42578125" style="136" customWidth="1"/>
    <col min="11024" max="11264" width="7.85546875" style="136"/>
    <col min="11265" max="11265" width="3" style="136" customWidth="1"/>
    <col min="11266" max="11266" width="20.28515625" style="136" customWidth="1"/>
    <col min="11267" max="11267" width="12.7109375" style="136" customWidth="1"/>
    <col min="11268" max="11269" width="8.140625" style="136" customWidth="1"/>
    <col min="11270" max="11271" width="7.85546875" style="136" customWidth="1"/>
    <col min="11272" max="11272" width="8.140625" style="136" customWidth="1"/>
    <col min="11273" max="11273" width="7.85546875" style="136" customWidth="1"/>
    <col min="11274" max="11274" width="8" style="136" customWidth="1"/>
    <col min="11275" max="11275" width="7.85546875" style="136" customWidth="1"/>
    <col min="11276" max="11276" width="8" style="136" customWidth="1"/>
    <col min="11277" max="11277" width="7.85546875" style="136" customWidth="1"/>
    <col min="11278" max="11278" width="9.42578125" style="136" customWidth="1"/>
    <col min="11279" max="11279" width="8.42578125" style="136" customWidth="1"/>
    <col min="11280" max="11520" width="7.85546875" style="136"/>
    <col min="11521" max="11521" width="3" style="136" customWidth="1"/>
    <col min="11522" max="11522" width="20.28515625" style="136" customWidth="1"/>
    <col min="11523" max="11523" width="12.7109375" style="136" customWidth="1"/>
    <col min="11524" max="11525" width="8.140625" style="136" customWidth="1"/>
    <col min="11526" max="11527" width="7.85546875" style="136" customWidth="1"/>
    <col min="11528" max="11528" width="8.140625" style="136" customWidth="1"/>
    <col min="11529" max="11529" width="7.85546875" style="136" customWidth="1"/>
    <col min="11530" max="11530" width="8" style="136" customWidth="1"/>
    <col min="11531" max="11531" width="7.85546875" style="136" customWidth="1"/>
    <col min="11532" max="11532" width="8" style="136" customWidth="1"/>
    <col min="11533" max="11533" width="7.85546875" style="136" customWidth="1"/>
    <col min="11534" max="11534" width="9.42578125" style="136" customWidth="1"/>
    <col min="11535" max="11535" width="8.42578125" style="136" customWidth="1"/>
    <col min="11536" max="11776" width="7.85546875" style="136"/>
    <col min="11777" max="11777" width="3" style="136" customWidth="1"/>
    <col min="11778" max="11778" width="20.28515625" style="136" customWidth="1"/>
    <col min="11779" max="11779" width="12.7109375" style="136" customWidth="1"/>
    <col min="11780" max="11781" width="8.140625" style="136" customWidth="1"/>
    <col min="11782" max="11783" width="7.85546875" style="136" customWidth="1"/>
    <col min="11784" max="11784" width="8.140625" style="136" customWidth="1"/>
    <col min="11785" max="11785" width="7.85546875" style="136" customWidth="1"/>
    <col min="11786" max="11786" width="8" style="136" customWidth="1"/>
    <col min="11787" max="11787" width="7.85546875" style="136" customWidth="1"/>
    <col min="11788" max="11788" width="8" style="136" customWidth="1"/>
    <col min="11789" max="11789" width="7.85546875" style="136" customWidth="1"/>
    <col min="11790" max="11790" width="9.42578125" style="136" customWidth="1"/>
    <col min="11791" max="11791" width="8.42578125" style="136" customWidth="1"/>
    <col min="11792" max="12032" width="7.85546875" style="136"/>
    <col min="12033" max="12033" width="3" style="136" customWidth="1"/>
    <col min="12034" max="12034" width="20.28515625" style="136" customWidth="1"/>
    <col min="12035" max="12035" width="12.7109375" style="136" customWidth="1"/>
    <col min="12036" max="12037" width="8.140625" style="136" customWidth="1"/>
    <col min="12038" max="12039" width="7.85546875" style="136" customWidth="1"/>
    <col min="12040" max="12040" width="8.140625" style="136" customWidth="1"/>
    <col min="12041" max="12041" width="7.85546875" style="136" customWidth="1"/>
    <col min="12042" max="12042" width="8" style="136" customWidth="1"/>
    <col min="12043" max="12043" width="7.85546875" style="136" customWidth="1"/>
    <col min="12044" max="12044" width="8" style="136" customWidth="1"/>
    <col min="12045" max="12045" width="7.85546875" style="136" customWidth="1"/>
    <col min="12046" max="12046" width="9.42578125" style="136" customWidth="1"/>
    <col min="12047" max="12047" width="8.42578125" style="136" customWidth="1"/>
    <col min="12048" max="12288" width="7.85546875" style="136"/>
    <col min="12289" max="12289" width="3" style="136" customWidth="1"/>
    <col min="12290" max="12290" width="20.28515625" style="136" customWidth="1"/>
    <col min="12291" max="12291" width="12.7109375" style="136" customWidth="1"/>
    <col min="12292" max="12293" width="8.140625" style="136" customWidth="1"/>
    <col min="12294" max="12295" width="7.85546875" style="136" customWidth="1"/>
    <col min="12296" max="12296" width="8.140625" style="136" customWidth="1"/>
    <col min="12297" max="12297" width="7.85546875" style="136" customWidth="1"/>
    <col min="12298" max="12298" width="8" style="136" customWidth="1"/>
    <col min="12299" max="12299" width="7.85546875" style="136" customWidth="1"/>
    <col min="12300" max="12300" width="8" style="136" customWidth="1"/>
    <col min="12301" max="12301" width="7.85546875" style="136" customWidth="1"/>
    <col min="12302" max="12302" width="9.42578125" style="136" customWidth="1"/>
    <col min="12303" max="12303" width="8.42578125" style="136" customWidth="1"/>
    <col min="12304" max="12544" width="7.85546875" style="136"/>
    <col min="12545" max="12545" width="3" style="136" customWidth="1"/>
    <col min="12546" max="12546" width="20.28515625" style="136" customWidth="1"/>
    <col min="12547" max="12547" width="12.7109375" style="136" customWidth="1"/>
    <col min="12548" max="12549" width="8.140625" style="136" customWidth="1"/>
    <col min="12550" max="12551" width="7.85546875" style="136" customWidth="1"/>
    <col min="12552" max="12552" width="8.140625" style="136" customWidth="1"/>
    <col min="12553" max="12553" width="7.85546875" style="136" customWidth="1"/>
    <col min="12554" max="12554" width="8" style="136" customWidth="1"/>
    <col min="12555" max="12555" width="7.85546875" style="136" customWidth="1"/>
    <col min="12556" max="12556" width="8" style="136" customWidth="1"/>
    <col min="12557" max="12557" width="7.85546875" style="136" customWidth="1"/>
    <col min="12558" max="12558" width="9.42578125" style="136" customWidth="1"/>
    <col min="12559" max="12559" width="8.42578125" style="136" customWidth="1"/>
    <col min="12560" max="12800" width="7.85546875" style="136"/>
    <col min="12801" max="12801" width="3" style="136" customWidth="1"/>
    <col min="12802" max="12802" width="20.28515625" style="136" customWidth="1"/>
    <col min="12803" max="12803" width="12.7109375" style="136" customWidth="1"/>
    <col min="12804" max="12805" width="8.140625" style="136" customWidth="1"/>
    <col min="12806" max="12807" width="7.85546875" style="136" customWidth="1"/>
    <col min="12808" max="12808" width="8.140625" style="136" customWidth="1"/>
    <col min="12809" max="12809" width="7.85546875" style="136" customWidth="1"/>
    <col min="12810" max="12810" width="8" style="136" customWidth="1"/>
    <col min="12811" max="12811" width="7.85546875" style="136" customWidth="1"/>
    <col min="12812" max="12812" width="8" style="136" customWidth="1"/>
    <col min="12813" max="12813" width="7.85546875" style="136" customWidth="1"/>
    <col min="12814" max="12814" width="9.42578125" style="136" customWidth="1"/>
    <col min="12815" max="12815" width="8.42578125" style="136" customWidth="1"/>
    <col min="12816" max="13056" width="7.85546875" style="136"/>
    <col min="13057" max="13057" width="3" style="136" customWidth="1"/>
    <col min="13058" max="13058" width="20.28515625" style="136" customWidth="1"/>
    <col min="13059" max="13059" width="12.7109375" style="136" customWidth="1"/>
    <col min="13060" max="13061" width="8.140625" style="136" customWidth="1"/>
    <col min="13062" max="13063" width="7.85546875" style="136" customWidth="1"/>
    <col min="13064" max="13064" width="8.140625" style="136" customWidth="1"/>
    <col min="13065" max="13065" width="7.85546875" style="136" customWidth="1"/>
    <col min="13066" max="13066" width="8" style="136" customWidth="1"/>
    <col min="13067" max="13067" width="7.85546875" style="136" customWidth="1"/>
    <col min="13068" max="13068" width="8" style="136" customWidth="1"/>
    <col min="13069" max="13069" width="7.85546875" style="136" customWidth="1"/>
    <col min="13070" max="13070" width="9.42578125" style="136" customWidth="1"/>
    <col min="13071" max="13071" width="8.42578125" style="136" customWidth="1"/>
    <col min="13072" max="13312" width="7.85546875" style="136"/>
    <col min="13313" max="13313" width="3" style="136" customWidth="1"/>
    <col min="13314" max="13314" width="20.28515625" style="136" customWidth="1"/>
    <col min="13315" max="13315" width="12.7109375" style="136" customWidth="1"/>
    <col min="13316" max="13317" width="8.140625" style="136" customWidth="1"/>
    <col min="13318" max="13319" width="7.85546875" style="136" customWidth="1"/>
    <col min="13320" max="13320" width="8.140625" style="136" customWidth="1"/>
    <col min="13321" max="13321" width="7.85546875" style="136" customWidth="1"/>
    <col min="13322" max="13322" width="8" style="136" customWidth="1"/>
    <col min="13323" max="13323" width="7.85546875" style="136" customWidth="1"/>
    <col min="13324" max="13324" width="8" style="136" customWidth="1"/>
    <col min="13325" max="13325" width="7.85546875" style="136" customWidth="1"/>
    <col min="13326" max="13326" width="9.42578125" style="136" customWidth="1"/>
    <col min="13327" max="13327" width="8.42578125" style="136" customWidth="1"/>
    <col min="13328" max="13568" width="7.85546875" style="136"/>
    <col min="13569" max="13569" width="3" style="136" customWidth="1"/>
    <col min="13570" max="13570" width="20.28515625" style="136" customWidth="1"/>
    <col min="13571" max="13571" width="12.7109375" style="136" customWidth="1"/>
    <col min="13572" max="13573" width="8.140625" style="136" customWidth="1"/>
    <col min="13574" max="13575" width="7.85546875" style="136" customWidth="1"/>
    <col min="13576" max="13576" width="8.140625" style="136" customWidth="1"/>
    <col min="13577" max="13577" width="7.85546875" style="136" customWidth="1"/>
    <col min="13578" max="13578" width="8" style="136" customWidth="1"/>
    <col min="13579" max="13579" width="7.85546875" style="136" customWidth="1"/>
    <col min="13580" max="13580" width="8" style="136" customWidth="1"/>
    <col min="13581" max="13581" width="7.85546875" style="136" customWidth="1"/>
    <col min="13582" max="13582" width="9.42578125" style="136" customWidth="1"/>
    <col min="13583" max="13583" width="8.42578125" style="136" customWidth="1"/>
    <col min="13584" max="13824" width="7.85546875" style="136"/>
    <col min="13825" max="13825" width="3" style="136" customWidth="1"/>
    <col min="13826" max="13826" width="20.28515625" style="136" customWidth="1"/>
    <col min="13827" max="13827" width="12.7109375" style="136" customWidth="1"/>
    <col min="13828" max="13829" width="8.140625" style="136" customWidth="1"/>
    <col min="13830" max="13831" width="7.85546875" style="136" customWidth="1"/>
    <col min="13832" max="13832" width="8.140625" style="136" customWidth="1"/>
    <col min="13833" max="13833" width="7.85546875" style="136" customWidth="1"/>
    <col min="13834" max="13834" width="8" style="136" customWidth="1"/>
    <col min="13835" max="13835" width="7.85546875" style="136" customWidth="1"/>
    <col min="13836" max="13836" width="8" style="136" customWidth="1"/>
    <col min="13837" max="13837" width="7.85546875" style="136" customWidth="1"/>
    <col min="13838" max="13838" width="9.42578125" style="136" customWidth="1"/>
    <col min="13839" max="13839" width="8.42578125" style="136" customWidth="1"/>
    <col min="13840" max="14080" width="7.85546875" style="136"/>
    <col min="14081" max="14081" width="3" style="136" customWidth="1"/>
    <col min="14082" max="14082" width="20.28515625" style="136" customWidth="1"/>
    <col min="14083" max="14083" width="12.7109375" style="136" customWidth="1"/>
    <col min="14084" max="14085" width="8.140625" style="136" customWidth="1"/>
    <col min="14086" max="14087" width="7.85546875" style="136" customWidth="1"/>
    <col min="14088" max="14088" width="8.140625" style="136" customWidth="1"/>
    <col min="14089" max="14089" width="7.85546875" style="136" customWidth="1"/>
    <col min="14090" max="14090" width="8" style="136" customWidth="1"/>
    <col min="14091" max="14091" width="7.85546875" style="136" customWidth="1"/>
    <col min="14092" max="14092" width="8" style="136" customWidth="1"/>
    <col min="14093" max="14093" width="7.85546875" style="136" customWidth="1"/>
    <col min="14094" max="14094" width="9.42578125" style="136" customWidth="1"/>
    <col min="14095" max="14095" width="8.42578125" style="136" customWidth="1"/>
    <col min="14096" max="14336" width="7.85546875" style="136"/>
    <col min="14337" max="14337" width="3" style="136" customWidth="1"/>
    <col min="14338" max="14338" width="20.28515625" style="136" customWidth="1"/>
    <col min="14339" max="14339" width="12.7109375" style="136" customWidth="1"/>
    <col min="14340" max="14341" width="8.140625" style="136" customWidth="1"/>
    <col min="14342" max="14343" width="7.85546875" style="136" customWidth="1"/>
    <col min="14344" max="14344" width="8.140625" style="136" customWidth="1"/>
    <col min="14345" max="14345" width="7.85546875" style="136" customWidth="1"/>
    <col min="14346" max="14346" width="8" style="136" customWidth="1"/>
    <col min="14347" max="14347" width="7.85546875" style="136" customWidth="1"/>
    <col min="14348" max="14348" width="8" style="136" customWidth="1"/>
    <col min="14349" max="14349" width="7.85546875" style="136" customWidth="1"/>
    <col min="14350" max="14350" width="9.42578125" style="136" customWidth="1"/>
    <col min="14351" max="14351" width="8.42578125" style="136" customWidth="1"/>
    <col min="14352" max="14592" width="7.85546875" style="136"/>
    <col min="14593" max="14593" width="3" style="136" customWidth="1"/>
    <col min="14594" max="14594" width="20.28515625" style="136" customWidth="1"/>
    <col min="14595" max="14595" width="12.7109375" style="136" customWidth="1"/>
    <col min="14596" max="14597" width="8.140625" style="136" customWidth="1"/>
    <col min="14598" max="14599" width="7.85546875" style="136" customWidth="1"/>
    <col min="14600" max="14600" width="8.140625" style="136" customWidth="1"/>
    <col min="14601" max="14601" width="7.85546875" style="136" customWidth="1"/>
    <col min="14602" max="14602" width="8" style="136" customWidth="1"/>
    <col min="14603" max="14603" width="7.85546875" style="136" customWidth="1"/>
    <col min="14604" max="14604" width="8" style="136" customWidth="1"/>
    <col min="14605" max="14605" width="7.85546875" style="136" customWidth="1"/>
    <col min="14606" max="14606" width="9.42578125" style="136" customWidth="1"/>
    <col min="14607" max="14607" width="8.42578125" style="136" customWidth="1"/>
    <col min="14608" max="14848" width="7.85546875" style="136"/>
    <col min="14849" max="14849" width="3" style="136" customWidth="1"/>
    <col min="14850" max="14850" width="20.28515625" style="136" customWidth="1"/>
    <col min="14851" max="14851" width="12.7109375" style="136" customWidth="1"/>
    <col min="14852" max="14853" width="8.140625" style="136" customWidth="1"/>
    <col min="14854" max="14855" width="7.85546875" style="136" customWidth="1"/>
    <col min="14856" max="14856" width="8.140625" style="136" customWidth="1"/>
    <col min="14857" max="14857" width="7.85546875" style="136" customWidth="1"/>
    <col min="14858" max="14858" width="8" style="136" customWidth="1"/>
    <col min="14859" max="14859" width="7.85546875" style="136" customWidth="1"/>
    <col min="14860" max="14860" width="8" style="136" customWidth="1"/>
    <col min="14861" max="14861" width="7.85546875" style="136" customWidth="1"/>
    <col min="14862" max="14862" width="9.42578125" style="136" customWidth="1"/>
    <col min="14863" max="14863" width="8.42578125" style="136" customWidth="1"/>
    <col min="14864" max="15104" width="7.85546875" style="136"/>
    <col min="15105" max="15105" width="3" style="136" customWidth="1"/>
    <col min="15106" max="15106" width="20.28515625" style="136" customWidth="1"/>
    <col min="15107" max="15107" width="12.7109375" style="136" customWidth="1"/>
    <col min="15108" max="15109" width="8.140625" style="136" customWidth="1"/>
    <col min="15110" max="15111" width="7.85546875" style="136" customWidth="1"/>
    <col min="15112" max="15112" width="8.140625" style="136" customWidth="1"/>
    <col min="15113" max="15113" width="7.85546875" style="136" customWidth="1"/>
    <col min="15114" max="15114" width="8" style="136" customWidth="1"/>
    <col min="15115" max="15115" width="7.85546875" style="136" customWidth="1"/>
    <col min="15116" max="15116" width="8" style="136" customWidth="1"/>
    <col min="15117" max="15117" width="7.85546875" style="136" customWidth="1"/>
    <col min="15118" max="15118" width="9.42578125" style="136" customWidth="1"/>
    <col min="15119" max="15119" width="8.42578125" style="136" customWidth="1"/>
    <col min="15120" max="15360" width="7.85546875" style="136"/>
    <col min="15361" max="15361" width="3" style="136" customWidth="1"/>
    <col min="15362" max="15362" width="20.28515625" style="136" customWidth="1"/>
    <col min="15363" max="15363" width="12.7109375" style="136" customWidth="1"/>
    <col min="15364" max="15365" width="8.140625" style="136" customWidth="1"/>
    <col min="15366" max="15367" width="7.85546875" style="136" customWidth="1"/>
    <col min="15368" max="15368" width="8.140625" style="136" customWidth="1"/>
    <col min="15369" max="15369" width="7.85546875" style="136" customWidth="1"/>
    <col min="15370" max="15370" width="8" style="136" customWidth="1"/>
    <col min="15371" max="15371" width="7.85546875" style="136" customWidth="1"/>
    <col min="15372" max="15372" width="8" style="136" customWidth="1"/>
    <col min="15373" max="15373" width="7.85546875" style="136" customWidth="1"/>
    <col min="15374" max="15374" width="9.42578125" style="136" customWidth="1"/>
    <col min="15375" max="15375" width="8.42578125" style="136" customWidth="1"/>
    <col min="15376" max="15616" width="7.85546875" style="136"/>
    <col min="15617" max="15617" width="3" style="136" customWidth="1"/>
    <col min="15618" max="15618" width="20.28515625" style="136" customWidth="1"/>
    <col min="15619" max="15619" width="12.7109375" style="136" customWidth="1"/>
    <col min="15620" max="15621" width="8.140625" style="136" customWidth="1"/>
    <col min="15622" max="15623" width="7.85546875" style="136" customWidth="1"/>
    <col min="15624" max="15624" width="8.140625" style="136" customWidth="1"/>
    <col min="15625" max="15625" width="7.85546875" style="136" customWidth="1"/>
    <col min="15626" max="15626" width="8" style="136" customWidth="1"/>
    <col min="15627" max="15627" width="7.85546875" style="136" customWidth="1"/>
    <col min="15628" max="15628" width="8" style="136" customWidth="1"/>
    <col min="15629" max="15629" width="7.85546875" style="136" customWidth="1"/>
    <col min="15630" max="15630" width="9.42578125" style="136" customWidth="1"/>
    <col min="15631" max="15631" width="8.42578125" style="136" customWidth="1"/>
    <col min="15632" max="15872" width="7.85546875" style="136"/>
    <col min="15873" max="15873" width="3" style="136" customWidth="1"/>
    <col min="15874" max="15874" width="20.28515625" style="136" customWidth="1"/>
    <col min="15875" max="15875" width="12.7109375" style="136" customWidth="1"/>
    <col min="15876" max="15877" width="8.140625" style="136" customWidth="1"/>
    <col min="15878" max="15879" width="7.85546875" style="136" customWidth="1"/>
    <col min="15880" max="15880" width="8.140625" style="136" customWidth="1"/>
    <col min="15881" max="15881" width="7.85546875" style="136" customWidth="1"/>
    <col min="15882" max="15882" width="8" style="136" customWidth="1"/>
    <col min="15883" max="15883" width="7.85546875" style="136" customWidth="1"/>
    <col min="15884" max="15884" width="8" style="136" customWidth="1"/>
    <col min="15885" max="15885" width="7.85546875" style="136" customWidth="1"/>
    <col min="15886" max="15886" width="9.42578125" style="136" customWidth="1"/>
    <col min="15887" max="15887" width="8.42578125" style="136" customWidth="1"/>
    <col min="15888" max="16128" width="7.85546875" style="136"/>
    <col min="16129" max="16129" width="3" style="136" customWidth="1"/>
    <col min="16130" max="16130" width="20.28515625" style="136" customWidth="1"/>
    <col min="16131" max="16131" width="12.7109375" style="136" customWidth="1"/>
    <col min="16132" max="16133" width="8.140625" style="136" customWidth="1"/>
    <col min="16134" max="16135" width="7.85546875" style="136" customWidth="1"/>
    <col min="16136" max="16136" width="8.140625" style="136" customWidth="1"/>
    <col min="16137" max="16137" width="7.85546875" style="136" customWidth="1"/>
    <col min="16138" max="16138" width="8" style="136" customWidth="1"/>
    <col min="16139" max="16139" width="7.85546875" style="136" customWidth="1"/>
    <col min="16140" max="16140" width="8" style="136" customWidth="1"/>
    <col min="16141" max="16141" width="7.85546875" style="136" customWidth="1"/>
    <col min="16142" max="16142" width="9.42578125" style="136" customWidth="1"/>
    <col min="16143" max="16143" width="8.42578125" style="136" customWidth="1"/>
    <col min="16144" max="16384" width="7.85546875" style="136"/>
  </cols>
  <sheetData>
    <row r="1" spans="1:15" ht="15.75">
      <c r="A1" s="385" t="s">
        <v>223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s="137" customFormat="1" ht="25.5" customHeight="1" thickBot="1">
      <c r="A2" s="386" t="s">
        <v>247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</row>
    <row r="3" spans="1:15" s="138" customFormat="1" ht="15" customHeight="1" thickTop="1">
      <c r="A3" s="360" t="s">
        <v>2</v>
      </c>
      <c r="B3" s="362" t="s">
        <v>62</v>
      </c>
      <c r="C3" s="388" t="s">
        <v>216</v>
      </c>
      <c r="D3" s="365" t="s">
        <v>217</v>
      </c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6"/>
    </row>
    <row r="4" spans="1:15" s="138" customFormat="1" ht="66.75" customHeight="1">
      <c r="A4" s="361"/>
      <c r="B4" s="387"/>
      <c r="C4" s="387"/>
      <c r="D4" s="194" t="s">
        <v>132</v>
      </c>
      <c r="E4" s="140" t="s">
        <v>190</v>
      </c>
      <c r="F4" s="199" t="s">
        <v>218</v>
      </c>
      <c r="G4" s="140" t="s">
        <v>190</v>
      </c>
      <c r="H4" s="194" t="s">
        <v>219</v>
      </c>
      <c r="I4" s="140" t="s">
        <v>190</v>
      </c>
      <c r="J4" s="194" t="s">
        <v>220</v>
      </c>
      <c r="K4" s="140" t="s">
        <v>190</v>
      </c>
      <c r="L4" s="194" t="s">
        <v>131</v>
      </c>
      <c r="M4" s="140" t="s">
        <v>190</v>
      </c>
      <c r="N4" s="194" t="s">
        <v>221</v>
      </c>
      <c r="O4" s="141" t="s">
        <v>190</v>
      </c>
    </row>
    <row r="5" spans="1:15" s="138" customFormat="1" ht="22.5" customHeight="1">
      <c r="A5" s="369" t="s">
        <v>110</v>
      </c>
      <c r="B5" s="370"/>
      <c r="C5" s="49">
        <f>D5+F5+H5+J5+L5+N5</f>
        <v>1151647</v>
      </c>
      <c r="D5" s="49">
        <v>119529</v>
      </c>
      <c r="E5" s="41">
        <f>D5/$C$5</f>
        <v>0.10378961608895781</v>
      </c>
      <c r="F5" s="21">
        <v>160718</v>
      </c>
      <c r="G5" s="41">
        <f>F5/$C$5</f>
        <v>0.13955491569899456</v>
      </c>
      <c r="H5" s="49">
        <v>175454</v>
      </c>
      <c r="I5" s="41">
        <f>H5/$C$5</f>
        <v>0.15235050323580054</v>
      </c>
      <c r="J5" s="49">
        <v>202553</v>
      </c>
      <c r="K5" s="41">
        <f>J5/$C$5</f>
        <v>0.17588115108188535</v>
      </c>
      <c r="L5" s="49">
        <v>191816</v>
      </c>
      <c r="M5" s="41">
        <f>L5/$C$5</f>
        <v>0.16655798174266942</v>
      </c>
      <c r="N5" s="49">
        <v>301577</v>
      </c>
      <c r="O5" s="42">
        <f>N5/$C$5</f>
        <v>0.26186583215169229</v>
      </c>
    </row>
    <row r="6" spans="1:15" s="202" customFormat="1" ht="28.5" customHeight="1">
      <c r="A6" s="389" t="s">
        <v>4</v>
      </c>
      <c r="B6" s="390"/>
      <c r="C6" s="142">
        <f>C7+C13+C20+C29+C31+C38+C46+C51</f>
        <v>168342</v>
      </c>
      <c r="D6" s="142">
        <f>D7+D13+D20+D29+D31+D38+D46+D51</f>
        <v>14695</v>
      </c>
      <c r="E6" s="200">
        <f t="shared" ref="E6:E27" si="0">D6/C6</f>
        <v>8.7292535433819249E-2</v>
      </c>
      <c r="F6" s="142">
        <f>F7+F13+F20+F29+F31+F38+F46+F51</f>
        <v>21382</v>
      </c>
      <c r="G6" s="200">
        <f>F6/C6</f>
        <v>0.12701524277957968</v>
      </c>
      <c r="H6" s="142">
        <f>H7+H13+H20+H29+H31+H38+H46+H51</f>
        <v>24933</v>
      </c>
      <c r="I6" s="200">
        <f t="shared" ref="I6:I29" si="1">H6/C6</f>
        <v>0.14810920625868768</v>
      </c>
      <c r="J6" s="142">
        <f>J7+J13+J20+J29+J31+J38+J46+J51</f>
        <v>28891</v>
      </c>
      <c r="K6" s="200">
        <f t="shared" ref="K6:K29" si="2">J6/C6</f>
        <v>0.17162086704446899</v>
      </c>
      <c r="L6" s="142">
        <f>L7+L13+L20+L29+L31+L38+L46+L51</f>
        <v>29141</v>
      </c>
      <c r="M6" s="200">
        <f t="shared" ref="M6:M29" si="3">L6/C6</f>
        <v>0.17310593910016514</v>
      </c>
      <c r="N6" s="142">
        <f>N7+N13+N20+N29+N31+N38+N46+N51</f>
        <v>49300</v>
      </c>
      <c r="O6" s="201">
        <f t="shared" ref="O6:O27" si="4">N6/C6</f>
        <v>0.29285620938327928</v>
      </c>
    </row>
    <row r="7" spans="1:15" s="197" customFormat="1" ht="27" customHeight="1">
      <c r="A7" s="367" t="s">
        <v>194</v>
      </c>
      <c r="B7" s="373"/>
      <c r="C7" s="146">
        <f>SUM(C8:C12)</f>
        <v>16125</v>
      </c>
      <c r="D7" s="146">
        <f>SUM(D8:D12)</f>
        <v>1449</v>
      </c>
      <c r="E7" s="147">
        <f t="shared" si="0"/>
        <v>8.986046511627907E-2</v>
      </c>
      <c r="F7" s="146">
        <f>SUM(F8:F12)</f>
        <v>2105</v>
      </c>
      <c r="G7" s="147">
        <f t="shared" ref="G7:G29" si="5">F7/C7</f>
        <v>0.13054263565891472</v>
      </c>
      <c r="H7" s="146">
        <f>SUM(H8:H12)</f>
        <v>2412</v>
      </c>
      <c r="I7" s="147">
        <f t="shared" si="1"/>
        <v>0.14958139534883721</v>
      </c>
      <c r="J7" s="146">
        <f>SUM(J8:J12)</f>
        <v>2646</v>
      </c>
      <c r="K7" s="147">
        <f t="shared" si="2"/>
        <v>0.16409302325581396</v>
      </c>
      <c r="L7" s="146">
        <f>SUM(L8:L12)</f>
        <v>2740</v>
      </c>
      <c r="M7" s="147">
        <f t="shared" si="3"/>
        <v>0.16992248062015503</v>
      </c>
      <c r="N7" s="146">
        <f>SUM(N8:N12)</f>
        <v>4773</v>
      </c>
      <c r="O7" s="148">
        <f t="shared" si="4"/>
        <v>0.29599999999999999</v>
      </c>
    </row>
    <row r="8" spans="1:15" s="204" customFormat="1" ht="15" customHeight="1">
      <c r="A8" s="150">
        <v>1</v>
      </c>
      <c r="B8" s="151" t="s">
        <v>5</v>
      </c>
      <c r="C8" s="152">
        <f>D8+F8+H8+J8+L8+N8</f>
        <v>3733</v>
      </c>
      <c r="D8" s="153">
        <f>[2]Z17_bezrobot_wg_czasu_bez_pracy!D8</f>
        <v>424</v>
      </c>
      <c r="E8" s="154">
        <f t="shared" si="0"/>
        <v>0.11358156978301634</v>
      </c>
      <c r="F8" s="153">
        <f>[2]Z17_bezrobot_wg_czasu_bez_pracy!F8</f>
        <v>485</v>
      </c>
      <c r="G8" s="203">
        <f t="shared" si="5"/>
        <v>0.12992231449236538</v>
      </c>
      <c r="H8" s="153">
        <f>[2]Z17_bezrobot_wg_czasu_bez_pracy!H8</f>
        <v>589</v>
      </c>
      <c r="I8" s="203">
        <f t="shared" si="1"/>
        <v>0.15778194481650148</v>
      </c>
      <c r="J8" s="153">
        <f>[2]Z17_bezrobot_wg_czasu_bez_pracy!J8</f>
        <v>599</v>
      </c>
      <c r="K8" s="154">
        <f t="shared" si="2"/>
        <v>0.16046075542459148</v>
      </c>
      <c r="L8" s="153">
        <f>[2]Z17_bezrobot_wg_czasu_bez_pracy!L8</f>
        <v>623</v>
      </c>
      <c r="M8" s="154">
        <f t="shared" si="3"/>
        <v>0.16688990088400751</v>
      </c>
      <c r="N8" s="153">
        <f>[2]Z17_bezrobot_wg_czasu_bez_pracy!N8</f>
        <v>1013</v>
      </c>
      <c r="O8" s="155">
        <f t="shared" si="4"/>
        <v>0.2713635145995178</v>
      </c>
    </row>
    <row r="9" spans="1:15" s="204" customFormat="1" ht="15" customHeight="1">
      <c r="A9" s="150">
        <v>2</v>
      </c>
      <c r="B9" s="151" t="s">
        <v>6</v>
      </c>
      <c r="C9" s="152">
        <f>D9+F9+H9+J9+L9+N9</f>
        <v>2444</v>
      </c>
      <c r="D9" s="153">
        <f>[2]Z17_bezrobot_wg_czasu_bez_pracy!D9</f>
        <v>269</v>
      </c>
      <c r="E9" s="154">
        <f t="shared" si="0"/>
        <v>0.11006546644844517</v>
      </c>
      <c r="F9" s="153">
        <f>[2]Z17_bezrobot_wg_czasu_bez_pracy!F9</f>
        <v>393</v>
      </c>
      <c r="G9" s="203">
        <f t="shared" si="5"/>
        <v>0.16080196399345337</v>
      </c>
      <c r="H9" s="153">
        <f>[2]Z17_bezrobot_wg_czasu_bez_pracy!H9</f>
        <v>377</v>
      </c>
      <c r="I9" s="203">
        <f t="shared" si="1"/>
        <v>0.15425531914893617</v>
      </c>
      <c r="J9" s="153">
        <f>[2]Z17_bezrobot_wg_czasu_bez_pracy!J9</f>
        <v>401</v>
      </c>
      <c r="K9" s="154">
        <f t="shared" si="2"/>
        <v>0.16407528641571195</v>
      </c>
      <c r="L9" s="153">
        <f>[2]Z17_bezrobot_wg_czasu_bez_pracy!L9</f>
        <v>381</v>
      </c>
      <c r="M9" s="154">
        <f t="shared" si="3"/>
        <v>0.15589198036006546</v>
      </c>
      <c r="N9" s="153">
        <f>[2]Z17_bezrobot_wg_czasu_bez_pracy!N9</f>
        <v>623</v>
      </c>
      <c r="O9" s="155">
        <f t="shared" si="4"/>
        <v>0.2549099836333879</v>
      </c>
    </row>
    <row r="10" spans="1:15" s="204" customFormat="1" ht="15" customHeight="1">
      <c r="A10" s="150">
        <v>3</v>
      </c>
      <c r="B10" s="151" t="s">
        <v>7</v>
      </c>
      <c r="C10" s="152">
        <f>D10+F10+H10+J10+L10+N10</f>
        <v>3768</v>
      </c>
      <c r="D10" s="153">
        <f>[2]Z17_bezrobot_wg_czasu_bez_pracy!D10</f>
        <v>272</v>
      </c>
      <c r="E10" s="154">
        <f t="shared" si="0"/>
        <v>7.2186836518046707E-2</v>
      </c>
      <c r="F10" s="153">
        <f>[2]Z17_bezrobot_wg_czasu_bez_pracy!F10</f>
        <v>452</v>
      </c>
      <c r="G10" s="203">
        <f t="shared" si="5"/>
        <v>0.11995753715498939</v>
      </c>
      <c r="H10" s="153">
        <f>[2]Z17_bezrobot_wg_czasu_bez_pracy!H10</f>
        <v>618</v>
      </c>
      <c r="I10" s="203">
        <f t="shared" si="1"/>
        <v>0.16401273885350318</v>
      </c>
      <c r="J10" s="153">
        <f>[2]Z17_bezrobot_wg_czasu_bez_pracy!J10</f>
        <v>635</v>
      </c>
      <c r="K10" s="154">
        <f t="shared" si="2"/>
        <v>0.16852441613588109</v>
      </c>
      <c r="L10" s="153">
        <f>[2]Z17_bezrobot_wg_czasu_bez_pracy!L10</f>
        <v>721</v>
      </c>
      <c r="M10" s="154">
        <f t="shared" si="3"/>
        <v>0.19134819532908706</v>
      </c>
      <c r="N10" s="153">
        <f>[2]Z17_bezrobot_wg_czasu_bez_pracy!N10</f>
        <v>1070</v>
      </c>
      <c r="O10" s="155">
        <f t="shared" si="4"/>
        <v>0.28397027600849256</v>
      </c>
    </row>
    <row r="11" spans="1:15" s="204" customFormat="1" ht="15" customHeight="1">
      <c r="A11" s="150">
        <v>4</v>
      </c>
      <c r="B11" s="151" t="s">
        <v>33</v>
      </c>
      <c r="C11" s="152">
        <f>D11+F11+H11+J11+L11+N11</f>
        <v>3663</v>
      </c>
      <c r="D11" s="153">
        <f>[2]Z17_bezrobot_wg_czasu_bez_pracy!D11</f>
        <v>262</v>
      </c>
      <c r="E11" s="154">
        <f t="shared" si="0"/>
        <v>7.152607152607153E-2</v>
      </c>
      <c r="F11" s="153">
        <f>[2]Z17_bezrobot_wg_czasu_bez_pracy!F11</f>
        <v>489</v>
      </c>
      <c r="G11" s="203">
        <f t="shared" si="5"/>
        <v>0.13349713349713349</v>
      </c>
      <c r="H11" s="153">
        <f>[2]Z17_bezrobot_wg_czasu_bez_pracy!H11</f>
        <v>487</v>
      </c>
      <c r="I11" s="203">
        <f t="shared" si="1"/>
        <v>0.13295113295113295</v>
      </c>
      <c r="J11" s="153">
        <f>[2]Z17_bezrobot_wg_czasu_bez_pracy!J11</f>
        <v>578</v>
      </c>
      <c r="K11" s="154">
        <f t="shared" si="2"/>
        <v>0.15779415779415779</v>
      </c>
      <c r="L11" s="153">
        <f>[2]Z17_bezrobot_wg_czasu_bez_pracy!L11</f>
        <v>597</v>
      </c>
      <c r="M11" s="154">
        <f t="shared" si="3"/>
        <v>0.16298116298116297</v>
      </c>
      <c r="N11" s="153">
        <f>[2]Z17_bezrobot_wg_czasu_bez_pracy!N11</f>
        <v>1250</v>
      </c>
      <c r="O11" s="155">
        <f t="shared" si="4"/>
        <v>0.34125034125034126</v>
      </c>
    </row>
    <row r="12" spans="1:15" s="204" customFormat="1" ht="15" customHeight="1">
      <c r="A12" s="150">
        <v>5</v>
      </c>
      <c r="B12" s="151" t="s">
        <v>195</v>
      </c>
      <c r="C12" s="152">
        <f>D12+F12+H12+J12+L12+N12</f>
        <v>2517</v>
      </c>
      <c r="D12" s="153">
        <f>[2]Z17_bezrobot_wg_czasu_bez_pracy!D12</f>
        <v>222</v>
      </c>
      <c r="E12" s="154">
        <f t="shared" si="0"/>
        <v>8.8200238379022647E-2</v>
      </c>
      <c r="F12" s="153">
        <f>[2]Z17_bezrobot_wg_czasu_bez_pracy!F12</f>
        <v>286</v>
      </c>
      <c r="G12" s="203">
        <f t="shared" si="5"/>
        <v>0.11362733412793008</v>
      </c>
      <c r="H12" s="153">
        <f>[2]Z17_bezrobot_wg_czasu_bez_pracy!H12</f>
        <v>341</v>
      </c>
      <c r="I12" s="203">
        <f t="shared" si="1"/>
        <v>0.13547874453714739</v>
      </c>
      <c r="J12" s="153">
        <f>[2]Z17_bezrobot_wg_czasu_bez_pracy!J12</f>
        <v>433</v>
      </c>
      <c r="K12" s="154">
        <f t="shared" si="2"/>
        <v>0.17203019467620181</v>
      </c>
      <c r="L12" s="153">
        <f>[2]Z17_bezrobot_wg_czasu_bez_pracy!L12</f>
        <v>418</v>
      </c>
      <c r="M12" s="154">
        <f t="shared" si="3"/>
        <v>0.16607071911005164</v>
      </c>
      <c r="N12" s="153">
        <f>[2]Z17_bezrobot_wg_czasu_bez_pracy!N12</f>
        <v>817</v>
      </c>
      <c r="O12" s="155">
        <f t="shared" si="4"/>
        <v>0.32459276916964641</v>
      </c>
    </row>
    <row r="13" spans="1:15" s="197" customFormat="1" ht="24.75" customHeight="1">
      <c r="A13" s="367" t="s">
        <v>161</v>
      </c>
      <c r="B13" s="368"/>
      <c r="C13" s="146">
        <f>SUM(C14:C19)</f>
        <v>17394</v>
      </c>
      <c r="D13" s="146">
        <f>SUM(D14:D19)</f>
        <v>1482</v>
      </c>
      <c r="E13" s="147">
        <f t="shared" si="0"/>
        <v>8.520179372197309E-2</v>
      </c>
      <c r="F13" s="146">
        <f>SUM(F14:F19)</f>
        <v>2151</v>
      </c>
      <c r="G13" s="147">
        <f t="shared" si="5"/>
        <v>0.12366333218351155</v>
      </c>
      <c r="H13" s="146">
        <f>SUM(H14:H19)</f>
        <v>2360</v>
      </c>
      <c r="I13" s="147">
        <f t="shared" si="1"/>
        <v>0.13567896975968724</v>
      </c>
      <c r="J13" s="146">
        <f>SUM(J14:J19)</f>
        <v>3061</v>
      </c>
      <c r="K13" s="147">
        <f t="shared" si="2"/>
        <v>0.17598022306542485</v>
      </c>
      <c r="L13" s="146">
        <f>SUM(L14:L19)</f>
        <v>2847</v>
      </c>
      <c r="M13" s="147">
        <f t="shared" si="3"/>
        <v>0.16367713004484305</v>
      </c>
      <c r="N13" s="146">
        <f>SUM(N14:N19)</f>
        <v>5493</v>
      </c>
      <c r="O13" s="148">
        <f t="shared" si="4"/>
        <v>0.31579855122456019</v>
      </c>
    </row>
    <row r="14" spans="1:15" s="204" customFormat="1" ht="15" customHeight="1">
      <c r="A14" s="150">
        <v>1</v>
      </c>
      <c r="B14" s="151" t="s">
        <v>8</v>
      </c>
      <c r="C14" s="152">
        <f t="shared" ref="C14:C19" si="6">D14+F14+H14+J14+L14+N14</f>
        <v>3454</v>
      </c>
      <c r="D14" s="153">
        <f>[2]Z17_bezrobot_wg_czasu_bez_pracy!D14</f>
        <v>225</v>
      </c>
      <c r="E14" s="154">
        <f t="shared" si="0"/>
        <v>6.5141864504921834E-2</v>
      </c>
      <c r="F14" s="153">
        <f>[2]Z17_bezrobot_wg_czasu_bez_pracy!F14</f>
        <v>377</v>
      </c>
      <c r="G14" s="203">
        <f t="shared" si="5"/>
        <v>0.10914881297046902</v>
      </c>
      <c r="H14" s="153">
        <f>[2]Z17_bezrobot_wg_czasu_bez_pracy!H14</f>
        <v>396</v>
      </c>
      <c r="I14" s="203">
        <f t="shared" si="1"/>
        <v>0.11464968152866242</v>
      </c>
      <c r="J14" s="153">
        <f>[2]Z17_bezrobot_wg_czasu_bez_pracy!J14</f>
        <v>559</v>
      </c>
      <c r="K14" s="154">
        <f t="shared" si="2"/>
        <v>0.1618413433700058</v>
      </c>
      <c r="L14" s="153">
        <f>[2]Z17_bezrobot_wg_czasu_bez_pracy!L14</f>
        <v>580</v>
      </c>
      <c r="M14" s="154">
        <f t="shared" si="3"/>
        <v>0.16792125072379849</v>
      </c>
      <c r="N14" s="153">
        <f>[2]Z17_bezrobot_wg_czasu_bez_pracy!N14</f>
        <v>1317</v>
      </c>
      <c r="O14" s="155">
        <f t="shared" si="4"/>
        <v>0.38129704690214244</v>
      </c>
    </row>
    <row r="15" spans="1:15" s="205" customFormat="1" ht="15" customHeight="1">
      <c r="A15" s="150">
        <v>2</v>
      </c>
      <c r="B15" s="151" t="s">
        <v>9</v>
      </c>
      <c r="C15" s="152">
        <f t="shared" si="6"/>
        <v>4024</v>
      </c>
      <c r="D15" s="153">
        <f>[2]Z17_bezrobot_wg_czasu_bez_pracy!D15</f>
        <v>317</v>
      </c>
      <c r="E15" s="154">
        <f t="shared" si="0"/>
        <v>7.8777335984095434E-2</v>
      </c>
      <c r="F15" s="153">
        <f>[2]Z17_bezrobot_wg_czasu_bez_pracy!F15</f>
        <v>459</v>
      </c>
      <c r="G15" s="203">
        <f t="shared" si="5"/>
        <v>0.11406560636182903</v>
      </c>
      <c r="H15" s="153">
        <f>[2]Z17_bezrobot_wg_czasu_bez_pracy!H15</f>
        <v>539</v>
      </c>
      <c r="I15" s="203">
        <f t="shared" si="1"/>
        <v>0.13394632206759444</v>
      </c>
      <c r="J15" s="153">
        <f>[2]Z17_bezrobot_wg_czasu_bez_pracy!J15</f>
        <v>722</v>
      </c>
      <c r="K15" s="154">
        <f t="shared" si="2"/>
        <v>0.17942345924453279</v>
      </c>
      <c r="L15" s="153">
        <f>[2]Z17_bezrobot_wg_czasu_bez_pracy!L15</f>
        <v>680</v>
      </c>
      <c r="M15" s="154">
        <f t="shared" si="3"/>
        <v>0.16898608349900596</v>
      </c>
      <c r="N15" s="153">
        <f>[2]Z17_bezrobot_wg_czasu_bez_pracy!N15</f>
        <v>1307</v>
      </c>
      <c r="O15" s="155">
        <f t="shared" si="4"/>
        <v>0.32480119284294234</v>
      </c>
    </row>
    <row r="16" spans="1:15" s="204" customFormat="1" ht="15" customHeight="1">
      <c r="A16" s="150">
        <v>3</v>
      </c>
      <c r="B16" s="151" t="s">
        <v>11</v>
      </c>
      <c r="C16" s="152">
        <f t="shared" si="6"/>
        <v>3141</v>
      </c>
      <c r="D16" s="153">
        <f>[2]Z17_bezrobot_wg_czasu_bez_pracy!D16</f>
        <v>314</v>
      </c>
      <c r="E16" s="154">
        <f t="shared" si="0"/>
        <v>9.9968163005412294E-2</v>
      </c>
      <c r="F16" s="153">
        <f>[2]Z17_bezrobot_wg_czasu_bez_pracy!F16</f>
        <v>434</v>
      </c>
      <c r="G16" s="203">
        <f t="shared" si="5"/>
        <v>0.1381725565106654</v>
      </c>
      <c r="H16" s="153">
        <f>[2]Z17_bezrobot_wg_czasu_bez_pracy!H16</f>
        <v>454</v>
      </c>
      <c r="I16" s="203">
        <f t="shared" si="1"/>
        <v>0.14453995542820758</v>
      </c>
      <c r="J16" s="153">
        <f>[2]Z17_bezrobot_wg_czasu_bez_pracy!J16</f>
        <v>528</v>
      </c>
      <c r="K16" s="154">
        <f t="shared" si="2"/>
        <v>0.16809933142311365</v>
      </c>
      <c r="L16" s="153">
        <f>[2]Z17_bezrobot_wg_czasu_bez_pracy!L16</f>
        <v>538</v>
      </c>
      <c r="M16" s="154">
        <f t="shared" si="3"/>
        <v>0.17128303088188476</v>
      </c>
      <c r="N16" s="153">
        <f>[2]Z17_bezrobot_wg_czasu_bez_pracy!N16</f>
        <v>873</v>
      </c>
      <c r="O16" s="155">
        <f t="shared" si="4"/>
        <v>0.27793696275071633</v>
      </c>
    </row>
    <row r="17" spans="1:16" s="204" customFormat="1" ht="15" customHeight="1">
      <c r="A17" s="150">
        <v>4</v>
      </c>
      <c r="B17" s="151" t="s">
        <v>12</v>
      </c>
      <c r="C17" s="152">
        <f t="shared" si="6"/>
        <v>2213</v>
      </c>
      <c r="D17" s="153">
        <f>[2]Z17_bezrobot_wg_czasu_bez_pracy!D17</f>
        <v>165</v>
      </c>
      <c r="E17" s="154">
        <f t="shared" si="0"/>
        <v>7.4559421599638506E-2</v>
      </c>
      <c r="F17" s="153">
        <f>[2]Z17_bezrobot_wg_czasu_bez_pracy!F17</f>
        <v>256</v>
      </c>
      <c r="G17" s="203">
        <f t="shared" si="5"/>
        <v>0.11568007230004519</v>
      </c>
      <c r="H17" s="153">
        <f>[2]Z17_bezrobot_wg_czasu_bez_pracy!H17</f>
        <v>312</v>
      </c>
      <c r="I17" s="203">
        <f t="shared" si="1"/>
        <v>0.14098508811568009</v>
      </c>
      <c r="J17" s="153">
        <f>[2]Z17_bezrobot_wg_czasu_bez_pracy!J17</f>
        <v>395</v>
      </c>
      <c r="K17" s="154">
        <f t="shared" si="2"/>
        <v>0.17849073655671036</v>
      </c>
      <c r="L17" s="153">
        <f>[2]Z17_bezrobot_wg_czasu_bez_pracy!L17</f>
        <v>333</v>
      </c>
      <c r="M17" s="154">
        <f t="shared" si="3"/>
        <v>0.15047446904654316</v>
      </c>
      <c r="N17" s="153">
        <f>[2]Z17_bezrobot_wg_czasu_bez_pracy!N17</f>
        <v>752</v>
      </c>
      <c r="O17" s="155">
        <f t="shared" si="4"/>
        <v>0.33981021238138276</v>
      </c>
    </row>
    <row r="18" spans="1:16" s="204" customFormat="1" ht="15" customHeight="1">
      <c r="A18" s="150">
        <v>5</v>
      </c>
      <c r="B18" s="151" t="s">
        <v>38</v>
      </c>
      <c r="C18" s="152">
        <f t="shared" si="6"/>
        <v>1735</v>
      </c>
      <c r="D18" s="153">
        <f>[2]Z17_bezrobot_wg_czasu_bez_pracy!D18</f>
        <v>278</v>
      </c>
      <c r="E18" s="154">
        <f t="shared" si="0"/>
        <v>0.16023054755043228</v>
      </c>
      <c r="F18" s="153">
        <f>[2]Z17_bezrobot_wg_czasu_bez_pracy!F18</f>
        <v>331</v>
      </c>
      <c r="G18" s="203">
        <f t="shared" si="5"/>
        <v>0.19077809798270892</v>
      </c>
      <c r="H18" s="153">
        <f>[2]Z17_bezrobot_wg_czasu_bez_pracy!H18</f>
        <v>347</v>
      </c>
      <c r="I18" s="203">
        <f t="shared" si="1"/>
        <v>0.2</v>
      </c>
      <c r="J18" s="153">
        <f>[2]Z17_bezrobot_wg_czasu_bez_pracy!J18</f>
        <v>332</v>
      </c>
      <c r="K18" s="154">
        <f t="shared" si="2"/>
        <v>0.19135446685878962</v>
      </c>
      <c r="L18" s="153">
        <f>[2]Z17_bezrobot_wg_czasu_bez_pracy!L18</f>
        <v>236</v>
      </c>
      <c r="M18" s="154">
        <f t="shared" si="3"/>
        <v>0.13602305475504323</v>
      </c>
      <c r="N18" s="153">
        <f>[2]Z17_bezrobot_wg_czasu_bez_pracy!N18</f>
        <v>211</v>
      </c>
      <c r="O18" s="155">
        <f t="shared" si="4"/>
        <v>0.12161383285302593</v>
      </c>
    </row>
    <row r="19" spans="1:16" s="206" customFormat="1" ht="15" customHeight="1">
      <c r="A19" s="157">
        <v>6</v>
      </c>
      <c r="B19" s="158" t="s">
        <v>10</v>
      </c>
      <c r="C19" s="152">
        <f t="shared" si="6"/>
        <v>2827</v>
      </c>
      <c r="D19" s="159">
        <f>[2]Z17_bezrobot_wg_czasu_bez_pracy!D19</f>
        <v>183</v>
      </c>
      <c r="E19" s="160">
        <f t="shared" si="0"/>
        <v>6.4732932437212592E-2</v>
      </c>
      <c r="F19" s="159">
        <f>[2]Z17_bezrobot_wg_czasu_bez_pracy!F19</f>
        <v>294</v>
      </c>
      <c r="G19" s="160">
        <f t="shared" si="5"/>
        <v>0.10399717014503007</v>
      </c>
      <c r="H19" s="159">
        <f>[2]Z17_bezrobot_wg_czasu_bez_pracy!H19</f>
        <v>312</v>
      </c>
      <c r="I19" s="160">
        <f t="shared" si="1"/>
        <v>0.11036434382737885</v>
      </c>
      <c r="J19" s="159">
        <f>[2]Z17_bezrobot_wg_czasu_bez_pracy!J19</f>
        <v>525</v>
      </c>
      <c r="K19" s="160">
        <f t="shared" si="2"/>
        <v>0.1857092324018394</v>
      </c>
      <c r="L19" s="159">
        <f>[2]Z17_bezrobot_wg_czasu_bez_pracy!L19</f>
        <v>480</v>
      </c>
      <c r="M19" s="160">
        <f t="shared" si="3"/>
        <v>0.16979129819596744</v>
      </c>
      <c r="N19" s="159">
        <f>[2]Z17_bezrobot_wg_czasu_bez_pracy!N19</f>
        <v>1033</v>
      </c>
      <c r="O19" s="161">
        <f t="shared" si="4"/>
        <v>0.3654050229925716</v>
      </c>
    </row>
    <row r="20" spans="1:16" s="197" customFormat="1" ht="24.75" customHeight="1">
      <c r="A20" s="367" t="s">
        <v>162</v>
      </c>
      <c r="B20" s="368"/>
      <c r="C20" s="146">
        <f>SUM(C21:C28)</f>
        <v>39172</v>
      </c>
      <c r="D20" s="146">
        <f>SUM(D21:D28)</f>
        <v>2942</v>
      </c>
      <c r="E20" s="147">
        <f t="shared" si="0"/>
        <v>7.510466659859083E-2</v>
      </c>
      <c r="F20" s="146">
        <f>SUM(F21:F28)</f>
        <v>4262</v>
      </c>
      <c r="G20" s="147">
        <f t="shared" si="5"/>
        <v>0.10880220565710201</v>
      </c>
      <c r="H20" s="146">
        <f>SUM(H21:H28)</f>
        <v>5068</v>
      </c>
      <c r="I20" s="147">
        <f t="shared" si="1"/>
        <v>0.12937812723373837</v>
      </c>
      <c r="J20" s="146">
        <f>SUM(J21:J28)</f>
        <v>6798</v>
      </c>
      <c r="K20" s="147">
        <f t="shared" si="2"/>
        <v>0.17354232615133258</v>
      </c>
      <c r="L20" s="146">
        <f>SUM(L21:L28)</f>
        <v>6752</v>
      </c>
      <c r="M20" s="147">
        <f t="shared" si="3"/>
        <v>0.17236801797202084</v>
      </c>
      <c r="N20" s="146">
        <f>SUM(N21:N28)</f>
        <v>13350</v>
      </c>
      <c r="O20" s="148">
        <f t="shared" si="4"/>
        <v>0.34080465638721535</v>
      </c>
    </row>
    <row r="21" spans="1:16" s="204" customFormat="1" ht="15" customHeight="1">
      <c r="A21" s="150">
        <v>1</v>
      </c>
      <c r="B21" s="151" t="s">
        <v>17</v>
      </c>
      <c r="C21" s="152">
        <f t="shared" ref="C21:C28" si="7">D21+F21+H21+J21+L21+N21</f>
        <v>1168</v>
      </c>
      <c r="D21" s="153">
        <f>[2]Z17_bezrobot_wg_czasu_bez_pracy!D21</f>
        <v>74</v>
      </c>
      <c r="E21" s="154">
        <f t="shared" si="0"/>
        <v>6.3356164383561647E-2</v>
      </c>
      <c r="F21" s="153">
        <f>[2]Z17_bezrobot_wg_czasu_bez_pracy!F21</f>
        <v>143</v>
      </c>
      <c r="G21" s="203">
        <f t="shared" si="5"/>
        <v>0.12243150684931507</v>
      </c>
      <c r="H21" s="153">
        <f>[2]Z17_bezrobot_wg_czasu_bez_pracy!H21</f>
        <v>173</v>
      </c>
      <c r="I21" s="203">
        <f t="shared" si="1"/>
        <v>0.14811643835616439</v>
      </c>
      <c r="J21" s="153">
        <f>[2]Z17_bezrobot_wg_czasu_bez_pracy!J21</f>
        <v>197</v>
      </c>
      <c r="K21" s="154">
        <f t="shared" si="2"/>
        <v>0.16866438356164384</v>
      </c>
      <c r="L21" s="153">
        <f>[2]Z17_bezrobot_wg_czasu_bez_pracy!L21</f>
        <v>217</v>
      </c>
      <c r="M21" s="154">
        <f t="shared" si="3"/>
        <v>0.18578767123287671</v>
      </c>
      <c r="N21" s="153">
        <f>[2]Z17_bezrobot_wg_czasu_bez_pracy!N21</f>
        <v>364</v>
      </c>
      <c r="O21" s="155">
        <f t="shared" si="4"/>
        <v>0.31164383561643838</v>
      </c>
    </row>
    <row r="22" spans="1:16" s="204" customFormat="1" ht="15" customHeight="1">
      <c r="A22" s="150">
        <v>2</v>
      </c>
      <c r="B22" s="151" t="s">
        <v>18</v>
      </c>
      <c r="C22" s="152">
        <f t="shared" si="7"/>
        <v>2821</v>
      </c>
      <c r="D22" s="153">
        <f>[2]Z17_bezrobot_wg_czasu_bez_pracy!D22</f>
        <v>228</v>
      </c>
      <c r="E22" s="154">
        <f t="shared" si="0"/>
        <v>8.0822403403048568E-2</v>
      </c>
      <c r="F22" s="153">
        <f>[2]Z17_bezrobot_wg_czasu_bez_pracy!F22</f>
        <v>289</v>
      </c>
      <c r="G22" s="203">
        <f t="shared" si="5"/>
        <v>0.10244594115561857</v>
      </c>
      <c r="H22" s="153">
        <f>[2]Z17_bezrobot_wg_czasu_bez_pracy!H22</f>
        <v>340</v>
      </c>
      <c r="I22" s="203">
        <f t="shared" si="1"/>
        <v>0.12052463665366892</v>
      </c>
      <c r="J22" s="153">
        <f>[2]Z17_bezrobot_wg_czasu_bez_pracy!J22</f>
        <v>452</v>
      </c>
      <c r="K22" s="154">
        <f t="shared" si="2"/>
        <v>0.16022686990428925</v>
      </c>
      <c r="L22" s="153">
        <f>[2]Z17_bezrobot_wg_czasu_bez_pracy!L22</f>
        <v>586</v>
      </c>
      <c r="M22" s="154">
        <f t="shared" si="3"/>
        <v>0.20772775611485289</v>
      </c>
      <c r="N22" s="153">
        <f>[2]Z17_bezrobot_wg_czasu_bez_pracy!N22</f>
        <v>926</v>
      </c>
      <c r="O22" s="155">
        <f t="shared" si="4"/>
        <v>0.32825239276852181</v>
      </c>
    </row>
    <row r="23" spans="1:16" s="204" customFormat="1" ht="15" customHeight="1">
      <c r="A23" s="150">
        <v>3</v>
      </c>
      <c r="B23" s="151" t="s">
        <v>19</v>
      </c>
      <c r="C23" s="152">
        <f t="shared" si="7"/>
        <v>1740</v>
      </c>
      <c r="D23" s="153">
        <f>[2]Z17_bezrobot_wg_czasu_bez_pracy!D23</f>
        <v>156</v>
      </c>
      <c r="E23" s="154">
        <f t="shared" si="0"/>
        <v>8.9655172413793102E-2</v>
      </c>
      <c r="F23" s="153">
        <f>[2]Z17_bezrobot_wg_czasu_bez_pracy!F23</f>
        <v>215</v>
      </c>
      <c r="G23" s="203">
        <f t="shared" si="5"/>
        <v>0.1235632183908046</v>
      </c>
      <c r="H23" s="153">
        <f>[2]Z17_bezrobot_wg_czasu_bez_pracy!H23</f>
        <v>250</v>
      </c>
      <c r="I23" s="203">
        <f t="shared" si="1"/>
        <v>0.14367816091954022</v>
      </c>
      <c r="J23" s="153">
        <f>[2]Z17_bezrobot_wg_czasu_bez_pracy!J23</f>
        <v>350</v>
      </c>
      <c r="K23" s="154">
        <f t="shared" si="2"/>
        <v>0.20114942528735633</v>
      </c>
      <c r="L23" s="153">
        <f>[2]Z17_bezrobot_wg_czasu_bez_pracy!L23</f>
        <v>302</v>
      </c>
      <c r="M23" s="154">
        <f t="shared" si="3"/>
        <v>0.1735632183908046</v>
      </c>
      <c r="N23" s="153">
        <f>[2]Z17_bezrobot_wg_czasu_bez_pracy!N23</f>
        <v>467</v>
      </c>
      <c r="O23" s="155">
        <f t="shared" si="4"/>
        <v>0.26839080459770115</v>
      </c>
    </row>
    <row r="24" spans="1:16" s="204" customFormat="1" ht="15" customHeight="1">
      <c r="A24" s="150">
        <v>4</v>
      </c>
      <c r="B24" s="151" t="s">
        <v>80</v>
      </c>
      <c r="C24" s="152">
        <f t="shared" si="7"/>
        <v>3813</v>
      </c>
      <c r="D24" s="153">
        <f>[2]Z17_bezrobot_wg_czasu_bez_pracy!D24</f>
        <v>250</v>
      </c>
      <c r="E24" s="154">
        <f t="shared" si="0"/>
        <v>6.5565171780750067E-2</v>
      </c>
      <c r="F24" s="153">
        <f>[2]Z17_bezrobot_wg_czasu_bez_pracy!F24</f>
        <v>359</v>
      </c>
      <c r="G24" s="203">
        <f t="shared" si="5"/>
        <v>9.415158667715709E-2</v>
      </c>
      <c r="H24" s="153">
        <f>[2]Z17_bezrobot_wg_czasu_bez_pracy!H24</f>
        <v>435</v>
      </c>
      <c r="I24" s="203">
        <f t="shared" si="1"/>
        <v>0.11408339889850512</v>
      </c>
      <c r="J24" s="153">
        <f>[2]Z17_bezrobot_wg_czasu_bez_pracy!J24</f>
        <v>621</v>
      </c>
      <c r="K24" s="154">
        <f t="shared" si="2"/>
        <v>0.16286388670338317</v>
      </c>
      <c r="L24" s="153">
        <f>[2]Z17_bezrobot_wg_czasu_bez_pracy!L24</f>
        <v>622</v>
      </c>
      <c r="M24" s="154">
        <f t="shared" si="3"/>
        <v>0.16312614739050615</v>
      </c>
      <c r="N24" s="153">
        <f>[2]Z17_bezrobot_wg_czasu_bez_pracy!N24</f>
        <v>1526</v>
      </c>
      <c r="O24" s="155">
        <f t="shared" si="4"/>
        <v>0.4002098085496984</v>
      </c>
    </row>
    <row r="25" spans="1:16" s="205" customFormat="1" ht="15" customHeight="1">
      <c r="A25" s="150">
        <v>5</v>
      </c>
      <c r="B25" s="151" t="s">
        <v>20</v>
      </c>
      <c r="C25" s="152">
        <f t="shared" si="7"/>
        <v>10672</v>
      </c>
      <c r="D25" s="153">
        <f>[2]Z17_bezrobot_wg_czasu_bez_pracy!D25</f>
        <v>780</v>
      </c>
      <c r="E25" s="154">
        <f t="shared" si="0"/>
        <v>7.3088455772113939E-2</v>
      </c>
      <c r="F25" s="153">
        <f>[2]Z17_bezrobot_wg_czasu_bez_pracy!F25</f>
        <v>1211</v>
      </c>
      <c r="G25" s="203">
        <f t="shared" si="5"/>
        <v>0.11347451274362819</v>
      </c>
      <c r="H25" s="153">
        <f>[2]Z17_bezrobot_wg_czasu_bez_pracy!H25</f>
        <v>1284</v>
      </c>
      <c r="I25" s="203">
        <f t="shared" si="1"/>
        <v>0.12031484257871064</v>
      </c>
      <c r="J25" s="153">
        <f>[2]Z17_bezrobot_wg_czasu_bez_pracy!J25</f>
        <v>1859</v>
      </c>
      <c r="K25" s="154">
        <f t="shared" si="2"/>
        <v>0.17419415292353824</v>
      </c>
      <c r="L25" s="153">
        <f>[2]Z17_bezrobot_wg_czasu_bez_pracy!L25</f>
        <v>1851</v>
      </c>
      <c r="M25" s="154">
        <f t="shared" si="3"/>
        <v>0.17344452773613192</v>
      </c>
      <c r="N25" s="153">
        <f>[2]Z17_bezrobot_wg_czasu_bez_pracy!N25</f>
        <v>3687</v>
      </c>
      <c r="O25" s="155">
        <f t="shared" si="4"/>
        <v>0.34548350824587704</v>
      </c>
    </row>
    <row r="26" spans="1:16" s="204" customFormat="1" ht="15" customHeight="1">
      <c r="A26" s="150">
        <v>6</v>
      </c>
      <c r="B26" s="151" t="s">
        <v>21</v>
      </c>
      <c r="C26" s="152">
        <f t="shared" si="7"/>
        <v>3716</v>
      </c>
      <c r="D26" s="153">
        <f>[2]Z17_bezrobot_wg_czasu_bez_pracy!D26</f>
        <v>258</v>
      </c>
      <c r="E26" s="154">
        <f t="shared" si="0"/>
        <v>6.942949407965554E-2</v>
      </c>
      <c r="F26" s="153">
        <f>[2]Z17_bezrobot_wg_czasu_bez_pracy!F26</f>
        <v>375</v>
      </c>
      <c r="G26" s="203">
        <f t="shared" si="5"/>
        <v>0.10091496232508074</v>
      </c>
      <c r="H26" s="153">
        <f>[2]Z17_bezrobot_wg_czasu_bez_pracy!H26</f>
        <v>434</v>
      </c>
      <c r="I26" s="203">
        <f t="shared" si="1"/>
        <v>0.11679224973089343</v>
      </c>
      <c r="J26" s="153">
        <f>[2]Z17_bezrobot_wg_czasu_bez_pracy!J26</f>
        <v>754</v>
      </c>
      <c r="K26" s="154">
        <f t="shared" si="2"/>
        <v>0.20290635091496231</v>
      </c>
      <c r="L26" s="153">
        <f>[2]Z17_bezrobot_wg_czasu_bez_pracy!L26</f>
        <v>689</v>
      </c>
      <c r="M26" s="154">
        <f t="shared" si="3"/>
        <v>0.18541442411194833</v>
      </c>
      <c r="N26" s="153">
        <f>[2]Z17_bezrobot_wg_czasu_bez_pracy!N26</f>
        <v>1206</v>
      </c>
      <c r="O26" s="155">
        <f t="shared" si="4"/>
        <v>0.32454251883745966</v>
      </c>
    </row>
    <row r="27" spans="1:16" s="204" customFormat="1" ht="15" customHeight="1">
      <c r="A27" s="150">
        <v>7</v>
      </c>
      <c r="B27" s="151" t="s">
        <v>22</v>
      </c>
      <c r="C27" s="152">
        <f t="shared" si="7"/>
        <v>1720</v>
      </c>
      <c r="D27" s="153">
        <f>[2]Z17_bezrobot_wg_czasu_bez_pracy!D27</f>
        <v>177</v>
      </c>
      <c r="E27" s="154">
        <f t="shared" si="0"/>
        <v>0.10290697674418604</v>
      </c>
      <c r="F27" s="153">
        <f>[2]Z17_bezrobot_wg_czasu_bez_pracy!F27</f>
        <v>215</v>
      </c>
      <c r="G27" s="203">
        <f t="shared" si="5"/>
        <v>0.125</v>
      </c>
      <c r="H27" s="153">
        <f>[2]Z17_bezrobot_wg_czasu_bez_pracy!H27</f>
        <v>306</v>
      </c>
      <c r="I27" s="203">
        <f t="shared" si="1"/>
        <v>0.17790697674418604</v>
      </c>
      <c r="J27" s="153">
        <f>[2]Z17_bezrobot_wg_czasu_bez_pracy!J27</f>
        <v>396</v>
      </c>
      <c r="K27" s="154">
        <f t="shared" si="2"/>
        <v>0.23023255813953489</v>
      </c>
      <c r="L27" s="153">
        <f>[2]Z17_bezrobot_wg_czasu_bez_pracy!L27</f>
        <v>264</v>
      </c>
      <c r="M27" s="154">
        <f t="shared" si="3"/>
        <v>0.15348837209302327</v>
      </c>
      <c r="N27" s="153">
        <f>[2]Z17_bezrobot_wg_czasu_bez_pracy!N27</f>
        <v>362</v>
      </c>
      <c r="O27" s="155">
        <f t="shared" si="4"/>
        <v>0.21046511627906977</v>
      </c>
    </row>
    <row r="28" spans="1:16" s="206" customFormat="1" ht="15" customHeight="1">
      <c r="A28" s="157">
        <v>8</v>
      </c>
      <c r="B28" s="158" t="s">
        <v>82</v>
      </c>
      <c r="C28" s="152">
        <f t="shared" si="7"/>
        <v>13522</v>
      </c>
      <c r="D28" s="159">
        <f>[2]Z17_bezrobot_wg_czasu_bez_pracy!D28</f>
        <v>1019</v>
      </c>
      <c r="E28" s="160">
        <f>D28/C28</f>
        <v>7.5358674752255578E-2</v>
      </c>
      <c r="F28" s="159">
        <f>[2]Z17_bezrobot_wg_czasu_bez_pracy!F28</f>
        <v>1455</v>
      </c>
      <c r="G28" s="160">
        <f>F28/C28</f>
        <v>0.10760242567667505</v>
      </c>
      <c r="H28" s="159">
        <f>[2]Z17_bezrobot_wg_czasu_bez_pracy!H28</f>
        <v>1846</v>
      </c>
      <c r="I28" s="160">
        <f>H28/C28</f>
        <v>0.13651826652862004</v>
      </c>
      <c r="J28" s="159">
        <f>[2]Z17_bezrobot_wg_czasu_bez_pracy!J28</f>
        <v>2169</v>
      </c>
      <c r="K28" s="160">
        <f>J28/C28</f>
        <v>0.16040526549327022</v>
      </c>
      <c r="L28" s="159">
        <f>[2]Z17_bezrobot_wg_czasu_bez_pracy!L28</f>
        <v>2221</v>
      </c>
      <c r="M28" s="160">
        <f>L28/C28</f>
        <v>0.1642508504659074</v>
      </c>
      <c r="N28" s="159">
        <f>[2]Z17_bezrobot_wg_czasu_bez_pracy!N28</f>
        <v>4812</v>
      </c>
      <c r="O28" s="161">
        <f>N28/C28</f>
        <v>0.35586451708327171</v>
      </c>
    </row>
    <row r="29" spans="1:16" s="162" customFormat="1" ht="25.5" customHeight="1">
      <c r="A29" s="367" t="s">
        <v>196</v>
      </c>
      <c r="B29" s="368"/>
      <c r="C29" s="166">
        <f>D29+F29+H29+J29+L29+N29</f>
        <v>30431</v>
      </c>
      <c r="D29" s="146">
        <f>D30</f>
        <v>2928</v>
      </c>
      <c r="E29" s="147">
        <f>D29/C29</f>
        <v>9.621767276790115E-2</v>
      </c>
      <c r="F29" s="146">
        <f>F30</f>
        <v>4188</v>
      </c>
      <c r="G29" s="147">
        <f t="shared" si="5"/>
        <v>0.13762281883605534</v>
      </c>
      <c r="H29" s="146">
        <f>H30</f>
        <v>4914</v>
      </c>
      <c r="I29" s="147">
        <f t="shared" si="1"/>
        <v>0.16148006966580133</v>
      </c>
      <c r="J29" s="146">
        <f>J30</f>
        <v>5042</v>
      </c>
      <c r="K29" s="147">
        <f t="shared" si="2"/>
        <v>0.16568630672669318</v>
      </c>
      <c r="L29" s="146">
        <f>L30</f>
        <v>5294</v>
      </c>
      <c r="M29" s="147">
        <f t="shared" si="3"/>
        <v>0.17396733594032401</v>
      </c>
      <c r="N29" s="146">
        <f>N30</f>
        <v>8065</v>
      </c>
      <c r="O29" s="148">
        <f>N29/C29</f>
        <v>0.26502579606322502</v>
      </c>
    </row>
    <row r="30" spans="1:16" s="206" customFormat="1" ht="15" customHeight="1">
      <c r="A30" s="157">
        <v>1</v>
      </c>
      <c r="B30" s="158" t="s">
        <v>127</v>
      </c>
      <c r="C30" s="152">
        <f>D30+F30+H30+J30+L30+N30</f>
        <v>30431</v>
      </c>
      <c r="D30" s="159">
        <f>[2]Z17_bezrobot_wg_czasu_bez_pracy!D30</f>
        <v>2928</v>
      </c>
      <c r="E30" s="160">
        <f>D30/C30</f>
        <v>9.621767276790115E-2</v>
      </c>
      <c r="F30" s="159">
        <f>[2]Z17_bezrobot_wg_czasu_bez_pracy!F30</f>
        <v>4188</v>
      </c>
      <c r="G30" s="160">
        <f>F30/C30</f>
        <v>0.13762281883605534</v>
      </c>
      <c r="H30" s="159">
        <f>[2]Z17_bezrobot_wg_czasu_bez_pracy!H30</f>
        <v>4914</v>
      </c>
      <c r="I30" s="160">
        <f>H30/C30</f>
        <v>0.16148006966580133</v>
      </c>
      <c r="J30" s="159">
        <f>[2]Z17_bezrobot_wg_czasu_bez_pracy!J30</f>
        <v>5042</v>
      </c>
      <c r="K30" s="160">
        <f>J30/C30</f>
        <v>0.16568630672669318</v>
      </c>
      <c r="L30" s="159">
        <f>[2]Z17_bezrobot_wg_czasu_bez_pracy!L30</f>
        <v>5294</v>
      </c>
      <c r="M30" s="160">
        <f>L30/C30</f>
        <v>0.17396733594032401</v>
      </c>
      <c r="N30" s="159">
        <f>[2]Z17_bezrobot_wg_czasu_bez_pracy!N30</f>
        <v>8065</v>
      </c>
      <c r="O30" s="161">
        <f>N30/C30</f>
        <v>0.26502579606322502</v>
      </c>
    </row>
    <row r="31" spans="1:16" s="197" customFormat="1" ht="24" customHeight="1">
      <c r="A31" s="367" t="s">
        <v>163</v>
      </c>
      <c r="B31" s="368"/>
      <c r="C31" s="146">
        <f>SUM(C32:C37)</f>
        <v>22906</v>
      </c>
      <c r="D31" s="146">
        <f>SUM(D32:D37)</f>
        <v>1969</v>
      </c>
      <c r="E31" s="147">
        <f>D31/C31</f>
        <v>8.5960010477604126E-2</v>
      </c>
      <c r="F31" s="146">
        <f>SUM(F32:F37)</f>
        <v>3069</v>
      </c>
      <c r="G31" s="147">
        <f>F31/C31</f>
        <v>0.13398236269972932</v>
      </c>
      <c r="H31" s="146">
        <f>SUM(H32:H37)</f>
        <v>3641</v>
      </c>
      <c r="I31" s="147">
        <f>H31/C31</f>
        <v>0.15895398585523443</v>
      </c>
      <c r="J31" s="146">
        <f>SUM(J32:J37)</f>
        <v>4043</v>
      </c>
      <c r="K31" s="147">
        <f>J31/C31</f>
        <v>0.17650397275822929</v>
      </c>
      <c r="L31" s="146">
        <f>SUM(L32:L37)</f>
        <v>4073</v>
      </c>
      <c r="M31" s="147">
        <f>L31/C31</f>
        <v>0.17781367327337816</v>
      </c>
      <c r="N31" s="146">
        <f>SUM(N32:N37)</f>
        <v>6111</v>
      </c>
      <c r="O31" s="148">
        <f>N31/C31</f>
        <v>0.26678599493582467</v>
      </c>
      <c r="P31" s="207"/>
    </row>
    <row r="32" spans="1:16" s="204" customFormat="1" ht="15" customHeight="1">
      <c r="A32" s="150">
        <v>1</v>
      </c>
      <c r="B32" s="151" t="s">
        <v>25</v>
      </c>
      <c r="C32" s="152">
        <f t="shared" ref="C32:C37" si="8">D32+F32+H32+J32+L32+N32</f>
        <v>4211</v>
      </c>
      <c r="D32" s="153">
        <f>[2]Z17_bezrobot_wg_czasu_bez_pracy!D32</f>
        <v>267</v>
      </c>
      <c r="E32" s="154">
        <f t="shared" ref="E32:E56" si="9">D32/C32</f>
        <v>6.3405366896224169E-2</v>
      </c>
      <c r="F32" s="153">
        <f>[2]Z17_bezrobot_wg_czasu_bez_pracy!F32</f>
        <v>424</v>
      </c>
      <c r="G32" s="203">
        <f t="shared" ref="G32:G56" si="10">F32/C32</f>
        <v>0.10068867252434101</v>
      </c>
      <c r="H32" s="153">
        <f>[2]Z17_bezrobot_wg_czasu_bez_pracy!H32</f>
        <v>599</v>
      </c>
      <c r="I32" s="203">
        <f t="shared" ref="I32:I56" si="11">H32/C32</f>
        <v>0.14224649726905722</v>
      </c>
      <c r="J32" s="153">
        <f>[2]Z17_bezrobot_wg_czasu_bez_pracy!J32</f>
        <v>699</v>
      </c>
      <c r="K32" s="154">
        <f t="shared" ref="K32:K56" si="12">J32/C32</f>
        <v>0.16599382569460935</v>
      </c>
      <c r="L32" s="153">
        <f>[2]Z17_bezrobot_wg_czasu_bez_pracy!L32</f>
        <v>748</v>
      </c>
      <c r="M32" s="154">
        <f t="shared" ref="M32:M56" si="13">L32/C32</f>
        <v>0.17763001662312991</v>
      </c>
      <c r="N32" s="153">
        <f>[2]Z17_bezrobot_wg_czasu_bez_pracy!N32</f>
        <v>1474</v>
      </c>
      <c r="O32" s="155">
        <f t="shared" ref="O32:O56" si="14">N32/C32</f>
        <v>0.35003562099263835</v>
      </c>
    </row>
    <row r="33" spans="1:16" s="204" customFormat="1" ht="15" customHeight="1">
      <c r="A33" s="150">
        <v>2</v>
      </c>
      <c r="B33" s="151" t="s">
        <v>28</v>
      </c>
      <c r="C33" s="152">
        <f t="shared" si="8"/>
        <v>3104</v>
      </c>
      <c r="D33" s="153">
        <f>[2]Z17_bezrobot_wg_czasu_bez_pracy!D33</f>
        <v>269</v>
      </c>
      <c r="E33" s="154">
        <f t="shared" si="9"/>
        <v>8.6662371134020616E-2</v>
      </c>
      <c r="F33" s="153">
        <f>[2]Z17_bezrobot_wg_czasu_bez_pracy!F33</f>
        <v>398</v>
      </c>
      <c r="G33" s="203">
        <f t="shared" si="10"/>
        <v>0.12822164948453607</v>
      </c>
      <c r="H33" s="153">
        <f>[2]Z17_bezrobot_wg_czasu_bez_pracy!H33</f>
        <v>472</v>
      </c>
      <c r="I33" s="203">
        <f t="shared" si="11"/>
        <v>0.15206185567010308</v>
      </c>
      <c r="J33" s="153">
        <f>[2]Z17_bezrobot_wg_czasu_bez_pracy!J33</f>
        <v>515</v>
      </c>
      <c r="K33" s="154">
        <f t="shared" si="12"/>
        <v>0.16591494845360824</v>
      </c>
      <c r="L33" s="153">
        <f>[2]Z17_bezrobot_wg_czasu_bez_pracy!L33</f>
        <v>613</v>
      </c>
      <c r="M33" s="154">
        <f t="shared" si="13"/>
        <v>0.19748711340206185</v>
      </c>
      <c r="N33" s="153">
        <f>[2]Z17_bezrobot_wg_czasu_bez_pracy!N33</f>
        <v>837</v>
      </c>
      <c r="O33" s="155">
        <f t="shared" si="14"/>
        <v>0.26965206185567009</v>
      </c>
    </row>
    <row r="34" spans="1:16" s="204" customFormat="1" ht="15" customHeight="1">
      <c r="A34" s="150">
        <v>3</v>
      </c>
      <c r="B34" s="151" t="s">
        <v>54</v>
      </c>
      <c r="C34" s="152">
        <f t="shared" si="8"/>
        <v>2849</v>
      </c>
      <c r="D34" s="153">
        <f>[2]Z17_bezrobot_wg_czasu_bez_pracy!D34</f>
        <v>302</v>
      </c>
      <c r="E34" s="154">
        <f t="shared" si="9"/>
        <v>0.10600210600210601</v>
      </c>
      <c r="F34" s="153">
        <f>[2]Z17_bezrobot_wg_czasu_bez_pracy!F34</f>
        <v>427</v>
      </c>
      <c r="G34" s="203">
        <f t="shared" si="10"/>
        <v>0.14987714987714987</v>
      </c>
      <c r="H34" s="153">
        <f>[2]Z17_bezrobot_wg_czasu_bez_pracy!H34</f>
        <v>489</v>
      </c>
      <c r="I34" s="203">
        <f t="shared" si="11"/>
        <v>0.17163917163917164</v>
      </c>
      <c r="J34" s="153">
        <f>[2]Z17_bezrobot_wg_czasu_bez_pracy!J34</f>
        <v>506</v>
      </c>
      <c r="K34" s="154">
        <f t="shared" si="12"/>
        <v>0.17760617760617761</v>
      </c>
      <c r="L34" s="153">
        <f>[2]Z17_bezrobot_wg_czasu_bez_pracy!L34</f>
        <v>465</v>
      </c>
      <c r="M34" s="154">
        <f t="shared" si="13"/>
        <v>0.16321516321516322</v>
      </c>
      <c r="N34" s="153">
        <f>[2]Z17_bezrobot_wg_czasu_bez_pracy!N34</f>
        <v>660</v>
      </c>
      <c r="O34" s="155">
        <f t="shared" si="14"/>
        <v>0.23166023166023167</v>
      </c>
    </row>
    <row r="35" spans="1:16" s="204" customFormat="1" ht="15" customHeight="1">
      <c r="A35" s="150">
        <v>4</v>
      </c>
      <c r="B35" s="151" t="s">
        <v>29</v>
      </c>
      <c r="C35" s="152">
        <f t="shared" si="8"/>
        <v>2327</v>
      </c>
      <c r="D35" s="153">
        <f>[2]Z17_bezrobot_wg_czasu_bez_pracy!D35</f>
        <v>208</v>
      </c>
      <c r="E35" s="154">
        <f t="shared" si="9"/>
        <v>8.9385474860335198E-2</v>
      </c>
      <c r="F35" s="153">
        <f>[2]Z17_bezrobot_wg_czasu_bez_pracy!F35</f>
        <v>303</v>
      </c>
      <c r="G35" s="203">
        <f t="shared" si="10"/>
        <v>0.13021057155135368</v>
      </c>
      <c r="H35" s="153">
        <f>[2]Z17_bezrobot_wg_czasu_bez_pracy!H35</f>
        <v>362</v>
      </c>
      <c r="I35" s="203">
        <f t="shared" si="11"/>
        <v>0.15556510528577569</v>
      </c>
      <c r="J35" s="153">
        <f>[2]Z17_bezrobot_wg_czasu_bez_pracy!J35</f>
        <v>386</v>
      </c>
      <c r="K35" s="154">
        <f t="shared" si="12"/>
        <v>0.16587881392350667</v>
      </c>
      <c r="L35" s="153">
        <f>[2]Z17_bezrobot_wg_czasu_bez_pracy!L35</f>
        <v>380</v>
      </c>
      <c r="M35" s="154">
        <f t="shared" si="13"/>
        <v>0.16330038676407391</v>
      </c>
      <c r="N35" s="153">
        <f>[2]Z17_bezrobot_wg_czasu_bez_pracy!N35</f>
        <v>688</v>
      </c>
      <c r="O35" s="155">
        <f t="shared" si="14"/>
        <v>0.29565964761495489</v>
      </c>
    </row>
    <row r="36" spans="1:16" s="204" customFormat="1" ht="15" customHeight="1">
      <c r="A36" s="150">
        <v>5</v>
      </c>
      <c r="B36" s="151" t="s">
        <v>30</v>
      </c>
      <c r="C36" s="152">
        <f t="shared" si="8"/>
        <v>2595</v>
      </c>
      <c r="D36" s="153">
        <f>[2]Z17_bezrobot_wg_czasu_bez_pracy!D36</f>
        <v>268</v>
      </c>
      <c r="E36" s="154">
        <f t="shared" si="9"/>
        <v>0.10327552986512524</v>
      </c>
      <c r="F36" s="153">
        <f>[2]Z17_bezrobot_wg_czasu_bez_pracy!F36</f>
        <v>434</v>
      </c>
      <c r="G36" s="203">
        <f t="shared" si="10"/>
        <v>0.16724470134874758</v>
      </c>
      <c r="H36" s="153">
        <f>[2]Z17_bezrobot_wg_czasu_bez_pracy!H36</f>
        <v>464</v>
      </c>
      <c r="I36" s="203">
        <f t="shared" si="11"/>
        <v>0.1788053949903661</v>
      </c>
      <c r="J36" s="153">
        <f>[2]Z17_bezrobot_wg_czasu_bez_pracy!J36</f>
        <v>496</v>
      </c>
      <c r="K36" s="154">
        <f t="shared" si="12"/>
        <v>0.19113680154142582</v>
      </c>
      <c r="L36" s="153">
        <f>[2]Z17_bezrobot_wg_czasu_bez_pracy!L36</f>
        <v>465</v>
      </c>
      <c r="M36" s="154">
        <f t="shared" si="13"/>
        <v>0.1791907514450867</v>
      </c>
      <c r="N36" s="153">
        <f>[2]Z17_bezrobot_wg_czasu_bez_pracy!N36</f>
        <v>468</v>
      </c>
      <c r="O36" s="155">
        <f t="shared" si="14"/>
        <v>0.18034682080924855</v>
      </c>
    </row>
    <row r="37" spans="1:16" s="204" customFormat="1" ht="15" customHeight="1">
      <c r="A37" s="150">
        <v>6</v>
      </c>
      <c r="B37" s="151" t="s">
        <v>37</v>
      </c>
      <c r="C37" s="152">
        <f t="shared" si="8"/>
        <v>7820</v>
      </c>
      <c r="D37" s="153">
        <f>[2]Z17_bezrobot_wg_czasu_bez_pracy!D37</f>
        <v>655</v>
      </c>
      <c r="E37" s="154">
        <f t="shared" si="9"/>
        <v>8.3759590792838873E-2</v>
      </c>
      <c r="F37" s="153">
        <f>[2]Z17_bezrobot_wg_czasu_bez_pracy!F37</f>
        <v>1083</v>
      </c>
      <c r="G37" s="203">
        <f t="shared" si="10"/>
        <v>0.13849104859335037</v>
      </c>
      <c r="H37" s="153">
        <f>[2]Z17_bezrobot_wg_czasu_bez_pracy!H37</f>
        <v>1255</v>
      </c>
      <c r="I37" s="203">
        <f t="shared" si="11"/>
        <v>0.1604859335038363</v>
      </c>
      <c r="J37" s="153">
        <f>[2]Z17_bezrobot_wg_czasu_bez_pracy!J37</f>
        <v>1441</v>
      </c>
      <c r="K37" s="154">
        <f t="shared" si="12"/>
        <v>0.18427109974424552</v>
      </c>
      <c r="L37" s="153">
        <f>[2]Z17_bezrobot_wg_czasu_bez_pracy!L37</f>
        <v>1402</v>
      </c>
      <c r="M37" s="154">
        <f t="shared" si="13"/>
        <v>0.1792838874680307</v>
      </c>
      <c r="N37" s="153">
        <f>[2]Z17_bezrobot_wg_czasu_bez_pracy!N37</f>
        <v>1984</v>
      </c>
      <c r="O37" s="155">
        <f t="shared" si="14"/>
        <v>0.2537084398976982</v>
      </c>
    </row>
    <row r="38" spans="1:16" s="197" customFormat="1" ht="24" customHeight="1">
      <c r="A38" s="367" t="s">
        <v>164</v>
      </c>
      <c r="B38" s="368"/>
      <c r="C38" s="146">
        <f>SUM(C39:C45)</f>
        <v>17262</v>
      </c>
      <c r="D38" s="146">
        <f>SUM(D39:D45)</f>
        <v>1622</v>
      </c>
      <c r="E38" s="147">
        <f t="shared" si="9"/>
        <v>9.3963619511064772E-2</v>
      </c>
      <c r="F38" s="146">
        <f>SUM(F39:F45)</f>
        <v>2495</v>
      </c>
      <c r="G38" s="147">
        <f t="shared" si="10"/>
        <v>0.14453713358822848</v>
      </c>
      <c r="H38" s="146">
        <f>SUM(H39:H45)</f>
        <v>2810</v>
      </c>
      <c r="I38" s="147">
        <f t="shared" si="11"/>
        <v>0.16278530877071024</v>
      </c>
      <c r="J38" s="146">
        <f>SUM(J39:J45)</f>
        <v>2916</v>
      </c>
      <c r="K38" s="147">
        <f t="shared" si="12"/>
        <v>0.16892596454640249</v>
      </c>
      <c r="L38" s="146">
        <f>SUM(L39:L45)</f>
        <v>2989</v>
      </c>
      <c r="M38" s="147">
        <f t="shared" si="13"/>
        <v>0.17315490673154907</v>
      </c>
      <c r="N38" s="146">
        <f>SUM(N39:N45)</f>
        <v>4430</v>
      </c>
      <c r="O38" s="148">
        <f t="shared" si="14"/>
        <v>0.25663306685204496</v>
      </c>
      <c r="P38" s="207"/>
    </row>
    <row r="39" spans="1:16" s="204" customFormat="1" ht="15" customHeight="1">
      <c r="A39" s="150">
        <v>1</v>
      </c>
      <c r="B39" s="151" t="s">
        <v>26</v>
      </c>
      <c r="C39" s="152">
        <f t="shared" ref="C39:C45" si="15">D39+F39+H39+J39+L39+N39</f>
        <v>1281</v>
      </c>
      <c r="D39" s="153">
        <f>[2]Z17_bezrobot_wg_czasu_bez_pracy!D39</f>
        <v>159</v>
      </c>
      <c r="E39" s="154">
        <f t="shared" si="9"/>
        <v>0.12412177985948478</v>
      </c>
      <c r="F39" s="153">
        <f>[2]Z17_bezrobot_wg_czasu_bez_pracy!F39</f>
        <v>228</v>
      </c>
      <c r="G39" s="203">
        <f t="shared" si="10"/>
        <v>0.17798594847775176</v>
      </c>
      <c r="H39" s="153">
        <f>[2]Z17_bezrobot_wg_czasu_bez_pracy!H39</f>
        <v>264</v>
      </c>
      <c r="I39" s="203">
        <f t="shared" si="11"/>
        <v>0.20608899297423888</v>
      </c>
      <c r="J39" s="153">
        <f>[2]Z17_bezrobot_wg_czasu_bez_pracy!J39</f>
        <v>222</v>
      </c>
      <c r="K39" s="154">
        <f t="shared" si="12"/>
        <v>0.17330210772833723</v>
      </c>
      <c r="L39" s="153">
        <f>[2]Z17_bezrobot_wg_czasu_bez_pracy!L39</f>
        <v>207</v>
      </c>
      <c r="M39" s="154">
        <f t="shared" si="13"/>
        <v>0.16159250585480095</v>
      </c>
      <c r="N39" s="153">
        <f>[2]Z17_bezrobot_wg_czasu_bez_pracy!N39</f>
        <v>201</v>
      </c>
      <c r="O39" s="155">
        <f t="shared" si="14"/>
        <v>0.15690866510538642</v>
      </c>
    </row>
    <row r="40" spans="1:16" s="204" customFormat="1" ht="15" customHeight="1">
      <c r="A40" s="150">
        <v>2</v>
      </c>
      <c r="B40" s="151" t="s">
        <v>27</v>
      </c>
      <c r="C40" s="152">
        <f t="shared" si="15"/>
        <v>1175</v>
      </c>
      <c r="D40" s="153">
        <f>[2]Z17_bezrobot_wg_czasu_bez_pracy!D40</f>
        <v>171</v>
      </c>
      <c r="E40" s="154">
        <f t="shared" si="9"/>
        <v>0.14553191489361703</v>
      </c>
      <c r="F40" s="153">
        <f>[2]Z17_bezrobot_wg_czasu_bez_pracy!F40</f>
        <v>253</v>
      </c>
      <c r="G40" s="203">
        <f t="shared" si="10"/>
        <v>0.21531914893617021</v>
      </c>
      <c r="H40" s="153">
        <f>[2]Z17_bezrobot_wg_czasu_bez_pracy!H40</f>
        <v>252</v>
      </c>
      <c r="I40" s="203">
        <f t="shared" si="11"/>
        <v>0.21446808510638299</v>
      </c>
      <c r="J40" s="153">
        <f>[2]Z17_bezrobot_wg_czasu_bez_pracy!J40</f>
        <v>206</v>
      </c>
      <c r="K40" s="154">
        <f t="shared" si="12"/>
        <v>0.1753191489361702</v>
      </c>
      <c r="L40" s="153">
        <f>[2]Z17_bezrobot_wg_czasu_bez_pracy!L40</f>
        <v>136</v>
      </c>
      <c r="M40" s="154">
        <f t="shared" si="13"/>
        <v>0.11574468085106383</v>
      </c>
      <c r="N40" s="153">
        <f>[2]Z17_bezrobot_wg_czasu_bez_pracy!N40</f>
        <v>157</v>
      </c>
      <c r="O40" s="155">
        <f t="shared" si="14"/>
        <v>0.13361702127659575</v>
      </c>
    </row>
    <row r="41" spans="1:16" s="204" customFormat="1" ht="15" customHeight="1">
      <c r="A41" s="150">
        <v>3</v>
      </c>
      <c r="B41" s="151" t="s">
        <v>31</v>
      </c>
      <c r="C41" s="152">
        <f t="shared" si="15"/>
        <v>4080</v>
      </c>
      <c r="D41" s="153">
        <f>[2]Z17_bezrobot_wg_czasu_bez_pracy!D41</f>
        <v>354</v>
      </c>
      <c r="E41" s="154">
        <f t="shared" si="9"/>
        <v>8.6764705882352938E-2</v>
      </c>
      <c r="F41" s="153">
        <f>[2]Z17_bezrobot_wg_czasu_bez_pracy!F41</f>
        <v>612</v>
      </c>
      <c r="G41" s="203">
        <f t="shared" si="10"/>
        <v>0.15</v>
      </c>
      <c r="H41" s="153">
        <f>[2]Z17_bezrobot_wg_czasu_bez_pracy!H41</f>
        <v>688</v>
      </c>
      <c r="I41" s="203">
        <f t="shared" si="11"/>
        <v>0.16862745098039217</v>
      </c>
      <c r="J41" s="153">
        <f>[2]Z17_bezrobot_wg_czasu_bez_pracy!J41</f>
        <v>685</v>
      </c>
      <c r="K41" s="154">
        <f t="shared" si="12"/>
        <v>0.16789215686274508</v>
      </c>
      <c r="L41" s="153">
        <f>[2]Z17_bezrobot_wg_czasu_bez_pracy!L41</f>
        <v>735</v>
      </c>
      <c r="M41" s="154">
        <f t="shared" si="13"/>
        <v>0.18014705882352941</v>
      </c>
      <c r="N41" s="153">
        <f>[2]Z17_bezrobot_wg_czasu_bez_pracy!N41</f>
        <v>1006</v>
      </c>
      <c r="O41" s="155">
        <f t="shared" si="14"/>
        <v>0.2465686274509804</v>
      </c>
    </row>
    <row r="42" spans="1:16" s="204" customFormat="1" ht="15" customHeight="1">
      <c r="A42" s="150">
        <v>4</v>
      </c>
      <c r="B42" s="151" t="s">
        <v>32</v>
      </c>
      <c r="C42" s="152">
        <f t="shared" si="15"/>
        <v>3412</v>
      </c>
      <c r="D42" s="153">
        <f>[2]Z17_bezrobot_wg_czasu_bez_pracy!D42</f>
        <v>293</v>
      </c>
      <c r="E42" s="154">
        <f t="shared" si="9"/>
        <v>8.5873388042203985E-2</v>
      </c>
      <c r="F42" s="153">
        <f>[2]Z17_bezrobot_wg_czasu_bez_pracy!F42</f>
        <v>486</v>
      </c>
      <c r="G42" s="203">
        <f t="shared" si="10"/>
        <v>0.14243845252051582</v>
      </c>
      <c r="H42" s="153">
        <f>[2]Z17_bezrobot_wg_czasu_bez_pracy!H42</f>
        <v>532</v>
      </c>
      <c r="I42" s="203">
        <f t="shared" si="11"/>
        <v>0.15592028135990621</v>
      </c>
      <c r="J42" s="153">
        <f>[2]Z17_bezrobot_wg_czasu_bez_pracy!J42</f>
        <v>522</v>
      </c>
      <c r="K42" s="154">
        <f t="shared" si="12"/>
        <v>0.15298944900351699</v>
      </c>
      <c r="L42" s="153">
        <f>[2]Z17_bezrobot_wg_czasu_bez_pracy!L42</f>
        <v>582</v>
      </c>
      <c r="M42" s="154">
        <f t="shared" si="13"/>
        <v>0.17057444314185227</v>
      </c>
      <c r="N42" s="153">
        <f>[2]Z17_bezrobot_wg_czasu_bez_pracy!N42</f>
        <v>997</v>
      </c>
      <c r="O42" s="155">
        <f t="shared" si="14"/>
        <v>0.2922039859320047</v>
      </c>
    </row>
    <row r="43" spans="1:16" s="204" customFormat="1" ht="15" customHeight="1">
      <c r="A43" s="150">
        <v>5</v>
      </c>
      <c r="B43" s="167" t="s">
        <v>34</v>
      </c>
      <c r="C43" s="152">
        <f t="shared" si="15"/>
        <v>2524</v>
      </c>
      <c r="D43" s="153">
        <f>[2]Z17_bezrobot_wg_czasu_bez_pracy!D43</f>
        <v>249</v>
      </c>
      <c r="E43" s="154">
        <f t="shared" si="9"/>
        <v>9.8652931854199682E-2</v>
      </c>
      <c r="F43" s="153">
        <f>[2]Z17_bezrobot_wg_czasu_bez_pracy!F43</f>
        <v>332</v>
      </c>
      <c r="G43" s="203">
        <f t="shared" si="10"/>
        <v>0.13153724247226625</v>
      </c>
      <c r="H43" s="153">
        <f>[2]Z17_bezrobot_wg_czasu_bez_pracy!H43</f>
        <v>407</v>
      </c>
      <c r="I43" s="203">
        <f t="shared" si="11"/>
        <v>0.16125198098256735</v>
      </c>
      <c r="J43" s="153">
        <f>[2]Z17_bezrobot_wg_czasu_bez_pracy!J43</f>
        <v>472</v>
      </c>
      <c r="K43" s="154">
        <f t="shared" si="12"/>
        <v>0.18700475435816163</v>
      </c>
      <c r="L43" s="153">
        <f>[2]Z17_bezrobot_wg_czasu_bez_pracy!L43</f>
        <v>511</v>
      </c>
      <c r="M43" s="154">
        <f t="shared" si="13"/>
        <v>0.20245641838351822</v>
      </c>
      <c r="N43" s="153">
        <f>[2]Z17_bezrobot_wg_czasu_bez_pracy!N43</f>
        <v>553</v>
      </c>
      <c r="O43" s="155">
        <f t="shared" si="14"/>
        <v>0.21909667194928684</v>
      </c>
    </row>
    <row r="44" spans="1:16" s="204" customFormat="1" ht="15" customHeight="1">
      <c r="A44" s="150">
        <v>6</v>
      </c>
      <c r="B44" s="151" t="s">
        <v>35</v>
      </c>
      <c r="C44" s="152">
        <f t="shared" si="15"/>
        <v>1638</v>
      </c>
      <c r="D44" s="153">
        <f>[2]Z17_bezrobot_wg_czasu_bez_pracy!D44</f>
        <v>168</v>
      </c>
      <c r="E44" s="154">
        <f t="shared" si="9"/>
        <v>0.10256410256410256</v>
      </c>
      <c r="F44" s="153">
        <f>[2]Z17_bezrobot_wg_czasu_bez_pracy!F44</f>
        <v>228</v>
      </c>
      <c r="G44" s="203">
        <f t="shared" si="10"/>
        <v>0.1391941391941392</v>
      </c>
      <c r="H44" s="153">
        <f>[2]Z17_bezrobot_wg_czasu_bez_pracy!H44</f>
        <v>274</v>
      </c>
      <c r="I44" s="203">
        <f t="shared" si="11"/>
        <v>0.16727716727716727</v>
      </c>
      <c r="J44" s="153">
        <f>[2]Z17_bezrobot_wg_czasu_bez_pracy!J44</f>
        <v>313</v>
      </c>
      <c r="K44" s="154">
        <f t="shared" si="12"/>
        <v>0.19108669108669107</v>
      </c>
      <c r="L44" s="153">
        <f>[2]Z17_bezrobot_wg_czasu_bez_pracy!L44</f>
        <v>234</v>
      </c>
      <c r="M44" s="154">
        <f t="shared" si="13"/>
        <v>0.14285714285714285</v>
      </c>
      <c r="N44" s="153">
        <f>[2]Z17_bezrobot_wg_czasu_bez_pracy!N44</f>
        <v>421</v>
      </c>
      <c r="O44" s="155">
        <f t="shared" si="14"/>
        <v>0.257020757020757</v>
      </c>
    </row>
    <row r="45" spans="1:16" s="204" customFormat="1" ht="15" customHeight="1">
      <c r="A45" s="150">
        <v>7</v>
      </c>
      <c r="B45" s="151" t="s">
        <v>39</v>
      </c>
      <c r="C45" s="152">
        <f t="shared" si="15"/>
        <v>3152</v>
      </c>
      <c r="D45" s="153">
        <f>[2]Z17_bezrobot_wg_czasu_bez_pracy!D45</f>
        <v>228</v>
      </c>
      <c r="E45" s="154">
        <f t="shared" si="9"/>
        <v>7.2335025380710655E-2</v>
      </c>
      <c r="F45" s="153">
        <f>[2]Z17_bezrobot_wg_czasu_bez_pracy!F45</f>
        <v>356</v>
      </c>
      <c r="G45" s="203">
        <f t="shared" si="10"/>
        <v>0.11294416243654823</v>
      </c>
      <c r="H45" s="153">
        <f>[2]Z17_bezrobot_wg_czasu_bez_pracy!H45</f>
        <v>393</v>
      </c>
      <c r="I45" s="203">
        <f t="shared" si="11"/>
        <v>0.12468274111675128</v>
      </c>
      <c r="J45" s="153">
        <f>[2]Z17_bezrobot_wg_czasu_bez_pracy!J45</f>
        <v>496</v>
      </c>
      <c r="K45" s="154">
        <f t="shared" si="12"/>
        <v>0.15736040609137056</v>
      </c>
      <c r="L45" s="153">
        <f>[2]Z17_bezrobot_wg_czasu_bez_pracy!L45</f>
        <v>584</v>
      </c>
      <c r="M45" s="154">
        <f t="shared" si="13"/>
        <v>0.18527918781725888</v>
      </c>
      <c r="N45" s="153">
        <f>[2]Z17_bezrobot_wg_czasu_bez_pracy!N45</f>
        <v>1095</v>
      </c>
      <c r="O45" s="155">
        <f t="shared" si="14"/>
        <v>0.34739847715736039</v>
      </c>
    </row>
    <row r="46" spans="1:16" s="197" customFormat="1" ht="24" customHeight="1">
      <c r="A46" s="367" t="s">
        <v>197</v>
      </c>
      <c r="B46" s="368"/>
      <c r="C46" s="146">
        <f>SUM(C47:C50)</f>
        <v>15848</v>
      </c>
      <c r="D46" s="146">
        <f>SUM(D47:D50)</f>
        <v>1381</v>
      </c>
      <c r="E46" s="147">
        <f t="shared" si="9"/>
        <v>8.7140333165068154E-2</v>
      </c>
      <c r="F46" s="146">
        <f>SUM(F47:F50)</f>
        <v>1874</v>
      </c>
      <c r="G46" s="147">
        <f t="shared" si="10"/>
        <v>0.11824835941443715</v>
      </c>
      <c r="H46" s="146">
        <f>SUM(H47:H50)</f>
        <v>2361</v>
      </c>
      <c r="I46" s="147">
        <f t="shared" si="11"/>
        <v>0.14897778899545683</v>
      </c>
      <c r="J46" s="146">
        <f>SUM(J47:J50)</f>
        <v>2815</v>
      </c>
      <c r="K46" s="147">
        <f t="shared" si="12"/>
        <v>0.17762493690055528</v>
      </c>
      <c r="L46" s="146">
        <f>SUM(L47:L50)</f>
        <v>2853</v>
      </c>
      <c r="M46" s="147">
        <f t="shared" si="13"/>
        <v>0.18002271580010096</v>
      </c>
      <c r="N46" s="146">
        <f>SUM(N47:N50)</f>
        <v>4564</v>
      </c>
      <c r="O46" s="148">
        <f t="shared" si="14"/>
        <v>0.28798586572438162</v>
      </c>
      <c r="P46" s="207"/>
    </row>
    <row r="47" spans="1:16" s="204" customFormat="1" ht="15" customHeight="1">
      <c r="A47" s="150">
        <v>1</v>
      </c>
      <c r="B47" s="151" t="s">
        <v>13</v>
      </c>
      <c r="C47" s="152">
        <f>D47+F47+H47+J47+L47+N47</f>
        <v>2842</v>
      </c>
      <c r="D47" s="153">
        <f>[2]Z17_bezrobot_wg_czasu_bez_pracy!D47</f>
        <v>228</v>
      </c>
      <c r="E47" s="154">
        <f t="shared" si="9"/>
        <v>8.0225193525686134E-2</v>
      </c>
      <c r="F47" s="153">
        <f>[2]Z17_bezrobot_wg_czasu_bez_pracy!F47</f>
        <v>300</v>
      </c>
      <c r="G47" s="203">
        <f t="shared" si="10"/>
        <v>0.1055594651653765</v>
      </c>
      <c r="H47" s="153">
        <f>[2]Z17_bezrobot_wg_czasu_bez_pracy!H47</f>
        <v>373</v>
      </c>
      <c r="I47" s="203">
        <f t="shared" si="11"/>
        <v>0.13124560168895144</v>
      </c>
      <c r="J47" s="153">
        <f>[2]Z17_bezrobot_wg_czasu_bez_pracy!J47</f>
        <v>535</v>
      </c>
      <c r="K47" s="154">
        <f t="shared" si="12"/>
        <v>0.18824771287825476</v>
      </c>
      <c r="L47" s="153">
        <f>[2]Z17_bezrobot_wg_czasu_bez_pracy!L47</f>
        <v>540</v>
      </c>
      <c r="M47" s="154">
        <f t="shared" si="13"/>
        <v>0.19000703729767771</v>
      </c>
      <c r="N47" s="153">
        <f>[2]Z17_bezrobot_wg_czasu_bez_pracy!N47</f>
        <v>866</v>
      </c>
      <c r="O47" s="155">
        <f t="shared" si="14"/>
        <v>0.30471498944405351</v>
      </c>
    </row>
    <row r="48" spans="1:16" s="208" customFormat="1" ht="15" customHeight="1">
      <c r="A48" s="150">
        <v>2</v>
      </c>
      <c r="B48" s="151" t="s">
        <v>14</v>
      </c>
      <c r="C48" s="152">
        <f>D48+F48+H48+J48+L48+N48</f>
        <v>4887</v>
      </c>
      <c r="D48" s="153">
        <f>[2]Z17_bezrobot_wg_czasu_bez_pracy!D48</f>
        <v>468</v>
      </c>
      <c r="E48" s="154">
        <f t="shared" si="9"/>
        <v>9.5764272559852676E-2</v>
      </c>
      <c r="F48" s="153">
        <f>[2]Z17_bezrobot_wg_czasu_bez_pracy!F48</f>
        <v>647</v>
      </c>
      <c r="G48" s="203">
        <f t="shared" si="10"/>
        <v>0.13239206056885616</v>
      </c>
      <c r="H48" s="153">
        <f>[2]Z17_bezrobot_wg_czasu_bez_pracy!H48</f>
        <v>716</v>
      </c>
      <c r="I48" s="203">
        <f t="shared" si="11"/>
        <v>0.14651115203601392</v>
      </c>
      <c r="J48" s="153">
        <f>[2]Z17_bezrobot_wg_czasu_bez_pracy!J48</f>
        <v>905</v>
      </c>
      <c r="K48" s="154">
        <f t="shared" si="12"/>
        <v>0.18518518518518517</v>
      </c>
      <c r="L48" s="153">
        <f>[2]Z17_bezrobot_wg_czasu_bez_pracy!L48</f>
        <v>942</v>
      </c>
      <c r="M48" s="154">
        <f t="shared" si="13"/>
        <v>0.19275629220380602</v>
      </c>
      <c r="N48" s="153">
        <f>[2]Z17_bezrobot_wg_czasu_bez_pracy!N48</f>
        <v>1209</v>
      </c>
      <c r="O48" s="155">
        <f t="shared" si="14"/>
        <v>0.24739103744628607</v>
      </c>
    </row>
    <row r="49" spans="1:16" s="204" customFormat="1" ht="15" customHeight="1">
      <c r="A49" s="150">
        <v>3</v>
      </c>
      <c r="B49" s="151" t="s">
        <v>16</v>
      </c>
      <c r="C49" s="152">
        <f>D49+F49+H49+J49+L49+N49</f>
        <v>3225</v>
      </c>
      <c r="D49" s="153">
        <f>[2]Z17_bezrobot_wg_czasu_bez_pracy!D49</f>
        <v>209</v>
      </c>
      <c r="E49" s="154">
        <f t="shared" si="9"/>
        <v>6.480620155038759E-2</v>
      </c>
      <c r="F49" s="153">
        <f>[2]Z17_bezrobot_wg_czasu_bez_pracy!F49</f>
        <v>265</v>
      </c>
      <c r="G49" s="203">
        <f t="shared" si="10"/>
        <v>8.2170542635658914E-2</v>
      </c>
      <c r="H49" s="153">
        <f>[2]Z17_bezrobot_wg_czasu_bez_pracy!H49</f>
        <v>420</v>
      </c>
      <c r="I49" s="203">
        <f t="shared" si="11"/>
        <v>0.13023255813953488</v>
      </c>
      <c r="J49" s="153">
        <f>[2]Z17_bezrobot_wg_czasu_bez_pracy!J49</f>
        <v>518</v>
      </c>
      <c r="K49" s="154">
        <f t="shared" si="12"/>
        <v>0.16062015503875968</v>
      </c>
      <c r="L49" s="153">
        <f>[2]Z17_bezrobot_wg_czasu_bez_pracy!L49</f>
        <v>570</v>
      </c>
      <c r="M49" s="154">
        <f t="shared" si="13"/>
        <v>0.17674418604651163</v>
      </c>
      <c r="N49" s="153">
        <f>[2]Z17_bezrobot_wg_czasu_bez_pracy!N49</f>
        <v>1243</v>
      </c>
      <c r="O49" s="155">
        <f t="shared" si="14"/>
        <v>0.38542635658914731</v>
      </c>
    </row>
    <row r="50" spans="1:16" s="209" customFormat="1" ht="15" customHeight="1">
      <c r="A50" s="157">
        <v>4</v>
      </c>
      <c r="B50" s="158" t="s">
        <v>15</v>
      </c>
      <c r="C50" s="152">
        <f>D50+F50+H50+J50+L50+N50</f>
        <v>4894</v>
      </c>
      <c r="D50" s="159">
        <f>[2]Z17_bezrobot_wg_czasu_bez_pracy!D50</f>
        <v>476</v>
      </c>
      <c r="E50" s="160">
        <f t="shared" si="9"/>
        <v>9.7261953412341645E-2</v>
      </c>
      <c r="F50" s="159">
        <f>[2]Z17_bezrobot_wg_czasu_bez_pracy!F50</f>
        <v>662</v>
      </c>
      <c r="G50" s="160">
        <f t="shared" si="10"/>
        <v>0.13526767470371884</v>
      </c>
      <c r="H50" s="159">
        <f>[2]Z17_bezrobot_wg_czasu_bez_pracy!H50</f>
        <v>852</v>
      </c>
      <c r="I50" s="160">
        <f t="shared" si="11"/>
        <v>0.17409072333469555</v>
      </c>
      <c r="J50" s="159">
        <f>[2]Z17_bezrobot_wg_czasu_bez_pracy!J50</f>
        <v>857</v>
      </c>
      <c r="K50" s="160">
        <f t="shared" si="12"/>
        <v>0.17511238250919492</v>
      </c>
      <c r="L50" s="159">
        <f>[2]Z17_bezrobot_wg_czasu_bez_pracy!L50</f>
        <v>801</v>
      </c>
      <c r="M50" s="160">
        <f t="shared" si="13"/>
        <v>0.16366979975480181</v>
      </c>
      <c r="N50" s="159">
        <f>[2]Z17_bezrobot_wg_czasu_bez_pracy!N50</f>
        <v>1246</v>
      </c>
      <c r="O50" s="161">
        <f t="shared" si="14"/>
        <v>0.25459746628524726</v>
      </c>
    </row>
    <row r="51" spans="1:16" s="197" customFormat="1" ht="24" customHeight="1">
      <c r="A51" s="367" t="s">
        <v>198</v>
      </c>
      <c r="B51" s="368"/>
      <c r="C51" s="146">
        <f>SUM(C52:C56)</f>
        <v>9204</v>
      </c>
      <c r="D51" s="146">
        <f>SUM(D52:D56)</f>
        <v>922</v>
      </c>
      <c r="E51" s="147">
        <f t="shared" si="9"/>
        <v>0.10017383746197306</v>
      </c>
      <c r="F51" s="146">
        <f>SUM(F52:F56)</f>
        <v>1238</v>
      </c>
      <c r="G51" s="147">
        <f t="shared" si="10"/>
        <v>0.13450673620165146</v>
      </c>
      <c r="H51" s="146">
        <f>SUM(H52:H56)</f>
        <v>1367</v>
      </c>
      <c r="I51" s="147">
        <f t="shared" si="11"/>
        <v>0.14852238157322903</v>
      </c>
      <c r="J51" s="146">
        <f>SUM(J52:J56)</f>
        <v>1570</v>
      </c>
      <c r="K51" s="147">
        <f t="shared" si="12"/>
        <v>0.1705780095610604</v>
      </c>
      <c r="L51" s="146">
        <f>SUM(L52:L56)</f>
        <v>1593</v>
      </c>
      <c r="M51" s="147">
        <f t="shared" si="13"/>
        <v>0.17307692307692307</v>
      </c>
      <c r="N51" s="146">
        <f>SUM(N52:N56)</f>
        <v>2514</v>
      </c>
      <c r="O51" s="148">
        <f t="shared" si="14"/>
        <v>0.27314211212516298</v>
      </c>
      <c r="P51" s="207"/>
    </row>
    <row r="52" spans="1:16" s="204" customFormat="1" ht="15" customHeight="1">
      <c r="A52" s="150">
        <v>1</v>
      </c>
      <c r="B52" s="151" t="s">
        <v>85</v>
      </c>
      <c r="C52" s="152">
        <f>D52+F52+H52+J52+L52+N52</f>
        <v>1004</v>
      </c>
      <c r="D52" s="153">
        <f>[2]Z17_bezrobot_wg_czasu_bez_pracy!D52</f>
        <v>94</v>
      </c>
      <c r="E52" s="154">
        <f t="shared" si="9"/>
        <v>9.3625498007968128E-2</v>
      </c>
      <c r="F52" s="153">
        <f>[2]Z17_bezrobot_wg_czasu_bez_pracy!F52</f>
        <v>149</v>
      </c>
      <c r="G52" s="203">
        <f t="shared" si="10"/>
        <v>0.14840637450199204</v>
      </c>
      <c r="H52" s="153">
        <f>[2]Z17_bezrobot_wg_czasu_bez_pracy!H52</f>
        <v>116</v>
      </c>
      <c r="I52" s="203">
        <f t="shared" si="11"/>
        <v>0.11553784860557768</v>
      </c>
      <c r="J52" s="153">
        <f>[2]Z17_bezrobot_wg_czasu_bez_pracy!J52</f>
        <v>168</v>
      </c>
      <c r="K52" s="154">
        <f t="shared" si="12"/>
        <v>0.16733067729083664</v>
      </c>
      <c r="L52" s="153">
        <f>[2]Z17_bezrobot_wg_czasu_bez_pracy!L52</f>
        <v>204</v>
      </c>
      <c r="M52" s="154">
        <f t="shared" si="13"/>
        <v>0.20318725099601595</v>
      </c>
      <c r="N52" s="153">
        <f>[2]Z17_bezrobot_wg_czasu_bez_pracy!N52</f>
        <v>273</v>
      </c>
      <c r="O52" s="155">
        <f t="shared" si="14"/>
        <v>0.27191235059760954</v>
      </c>
    </row>
    <row r="53" spans="1:16" s="205" customFormat="1" ht="15" customHeight="1">
      <c r="A53" s="150">
        <v>2</v>
      </c>
      <c r="B53" s="151" t="s">
        <v>215</v>
      </c>
      <c r="C53" s="152">
        <f>D53+F53+H53+J53+L53+N53</f>
        <v>2124</v>
      </c>
      <c r="D53" s="153">
        <f>[2]Z17_bezrobot_wg_czasu_bez_pracy!D53</f>
        <v>224</v>
      </c>
      <c r="E53" s="154">
        <f t="shared" si="9"/>
        <v>0.10546139359698682</v>
      </c>
      <c r="F53" s="153">
        <f>[2]Z17_bezrobot_wg_czasu_bez_pracy!F53</f>
        <v>315</v>
      </c>
      <c r="G53" s="203">
        <f t="shared" si="10"/>
        <v>0.14830508474576271</v>
      </c>
      <c r="H53" s="153">
        <f>[2]Z17_bezrobot_wg_czasu_bez_pracy!H53</f>
        <v>313</v>
      </c>
      <c r="I53" s="203">
        <f t="shared" si="11"/>
        <v>0.14736346516007534</v>
      </c>
      <c r="J53" s="153">
        <f>[2]Z17_bezrobot_wg_czasu_bez_pracy!J53</f>
        <v>381</v>
      </c>
      <c r="K53" s="154">
        <f t="shared" si="12"/>
        <v>0.17937853107344634</v>
      </c>
      <c r="L53" s="153">
        <f>[2]Z17_bezrobot_wg_czasu_bez_pracy!L53</f>
        <v>386</v>
      </c>
      <c r="M53" s="154">
        <f t="shared" si="13"/>
        <v>0.18173258003766479</v>
      </c>
      <c r="N53" s="153">
        <f>[2]Z17_bezrobot_wg_czasu_bez_pracy!N53</f>
        <v>505</v>
      </c>
      <c r="O53" s="155">
        <f t="shared" si="14"/>
        <v>0.23775894538606404</v>
      </c>
    </row>
    <row r="54" spans="1:16" s="204" customFormat="1" ht="15" customHeight="1">
      <c r="A54" s="150">
        <v>3</v>
      </c>
      <c r="B54" s="151" t="s">
        <v>24</v>
      </c>
      <c r="C54" s="152">
        <f>D54+F54+H54+J54+L54+N54</f>
        <v>1564</v>
      </c>
      <c r="D54" s="153">
        <f>[2]Z17_bezrobot_wg_czasu_bez_pracy!D54</f>
        <v>166</v>
      </c>
      <c r="E54" s="154">
        <f t="shared" si="9"/>
        <v>0.10613810741687979</v>
      </c>
      <c r="F54" s="153">
        <f>[2]Z17_bezrobot_wg_czasu_bez_pracy!F54</f>
        <v>215</v>
      </c>
      <c r="G54" s="203">
        <f t="shared" si="10"/>
        <v>0.13746803069053709</v>
      </c>
      <c r="H54" s="153">
        <f>[2]Z17_bezrobot_wg_czasu_bez_pracy!H54</f>
        <v>238</v>
      </c>
      <c r="I54" s="203">
        <f t="shared" si="11"/>
        <v>0.15217391304347827</v>
      </c>
      <c r="J54" s="153">
        <f>[2]Z17_bezrobot_wg_czasu_bez_pracy!J54</f>
        <v>272</v>
      </c>
      <c r="K54" s="154">
        <f t="shared" si="12"/>
        <v>0.17391304347826086</v>
      </c>
      <c r="L54" s="153">
        <f>[2]Z17_bezrobot_wg_czasu_bez_pracy!L54</f>
        <v>223</v>
      </c>
      <c r="M54" s="154">
        <f t="shared" si="13"/>
        <v>0.14258312020460359</v>
      </c>
      <c r="N54" s="153">
        <f>[2]Z17_bezrobot_wg_czasu_bez_pracy!N54</f>
        <v>450</v>
      </c>
      <c r="O54" s="155">
        <f t="shared" si="14"/>
        <v>0.28772378516624042</v>
      </c>
    </row>
    <row r="55" spans="1:16" s="204" customFormat="1" ht="15" customHeight="1">
      <c r="A55" s="150">
        <v>4</v>
      </c>
      <c r="B55" s="151" t="s">
        <v>36</v>
      </c>
      <c r="C55" s="152">
        <f>D55+F55+H55+J55+L55+N55</f>
        <v>2269</v>
      </c>
      <c r="D55" s="153">
        <f>[2]Z17_bezrobot_wg_czasu_bez_pracy!D55</f>
        <v>198</v>
      </c>
      <c r="E55" s="154">
        <f t="shared" si="9"/>
        <v>8.7263111502864699E-2</v>
      </c>
      <c r="F55" s="153">
        <f>[2]Z17_bezrobot_wg_czasu_bez_pracy!F55</f>
        <v>264</v>
      </c>
      <c r="G55" s="203">
        <f t="shared" si="10"/>
        <v>0.11635081533715293</v>
      </c>
      <c r="H55" s="153">
        <f>[2]Z17_bezrobot_wg_czasu_bez_pracy!H55</f>
        <v>335</v>
      </c>
      <c r="I55" s="203">
        <f t="shared" si="11"/>
        <v>0.14764213309828117</v>
      </c>
      <c r="J55" s="153">
        <f>[2]Z17_bezrobot_wg_czasu_bez_pracy!J55</f>
        <v>364</v>
      </c>
      <c r="K55" s="154">
        <f t="shared" si="12"/>
        <v>0.16042309387395329</v>
      </c>
      <c r="L55" s="153">
        <f>[2]Z17_bezrobot_wg_czasu_bez_pracy!L55</f>
        <v>410</v>
      </c>
      <c r="M55" s="154">
        <f t="shared" si="13"/>
        <v>0.18069634200088144</v>
      </c>
      <c r="N55" s="153">
        <f>[2]Z17_bezrobot_wg_czasu_bez_pracy!N55</f>
        <v>698</v>
      </c>
      <c r="O55" s="155">
        <f t="shared" si="14"/>
        <v>0.30762450418686649</v>
      </c>
    </row>
    <row r="56" spans="1:16" s="206" customFormat="1" ht="15" customHeight="1" thickBot="1">
      <c r="A56" s="170">
        <v>5</v>
      </c>
      <c r="B56" s="171" t="s">
        <v>87</v>
      </c>
      <c r="C56" s="172">
        <f>D56+F56+H56+J56+L56+N56</f>
        <v>2243</v>
      </c>
      <c r="D56" s="173">
        <f>[2]Z17_bezrobot_wg_czasu_bez_pracy!D56</f>
        <v>240</v>
      </c>
      <c r="E56" s="174">
        <f t="shared" si="9"/>
        <v>0.1069995541685243</v>
      </c>
      <c r="F56" s="173">
        <f>[2]Z17_bezrobot_wg_czasu_bez_pracy!F56</f>
        <v>295</v>
      </c>
      <c r="G56" s="174">
        <f t="shared" si="10"/>
        <v>0.13152028533214444</v>
      </c>
      <c r="H56" s="173">
        <f>[2]Z17_bezrobot_wg_czasu_bez_pracy!H56</f>
        <v>365</v>
      </c>
      <c r="I56" s="174">
        <f t="shared" si="11"/>
        <v>0.16272848863129738</v>
      </c>
      <c r="J56" s="173">
        <f>[2]Z17_bezrobot_wg_czasu_bez_pracy!J56</f>
        <v>385</v>
      </c>
      <c r="K56" s="174">
        <f t="shared" si="12"/>
        <v>0.17164511814534106</v>
      </c>
      <c r="L56" s="173">
        <f>[2]Z17_bezrobot_wg_czasu_bez_pracy!L56</f>
        <v>370</v>
      </c>
      <c r="M56" s="174">
        <f t="shared" si="13"/>
        <v>0.16495764600980828</v>
      </c>
      <c r="N56" s="173">
        <f>[2]Z17_bezrobot_wg_czasu_bez_pracy!N56</f>
        <v>588</v>
      </c>
      <c r="O56" s="175">
        <f t="shared" si="14"/>
        <v>0.26214890771288452</v>
      </c>
    </row>
    <row r="57" spans="1:16" ht="13.5" thickTop="1"/>
  </sheetData>
  <mergeCells count="16">
    <mergeCell ref="A31:B31"/>
    <mergeCell ref="A38:B38"/>
    <mergeCell ref="A46:B46"/>
    <mergeCell ref="A51:B51"/>
    <mergeCell ref="A5:B5"/>
    <mergeCell ref="A6:B6"/>
    <mergeCell ref="A7:B7"/>
    <mergeCell ref="A13:B13"/>
    <mergeCell ref="A20:B20"/>
    <mergeCell ref="A29:B29"/>
    <mergeCell ref="A1:O1"/>
    <mergeCell ref="A2:O2"/>
    <mergeCell ref="A3:A4"/>
    <mergeCell ref="B3:B4"/>
    <mergeCell ref="C3:C4"/>
    <mergeCell ref="D3:O3"/>
  </mergeCells>
  <printOptions horizontalCentered="1" verticalCentered="1"/>
  <pageMargins left="0.78740157480314965" right="0.39370078740157483" top="0.59055118110236227" bottom="0.59055118110236227" header="0" footer="0"/>
  <pageSetup paperSize="9" scale="6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="75" zoomScaleNormal="75" workbookViewId="0">
      <selection activeCell="N18" sqref="N17:N18"/>
    </sheetView>
  </sheetViews>
  <sheetFormatPr defaultColWidth="8" defaultRowHeight="12.75"/>
  <cols>
    <col min="1" max="1" width="4.42578125" style="156" customWidth="1"/>
    <col min="2" max="2" width="19.7109375" style="156" customWidth="1"/>
    <col min="3" max="3" width="11.7109375" style="156" customWidth="1"/>
    <col min="4" max="4" width="11" style="156" customWidth="1"/>
    <col min="5" max="5" width="14.85546875" style="156" customWidth="1"/>
    <col min="6" max="6" width="13.28515625" style="156" customWidth="1"/>
    <col min="7" max="7" width="10.5703125" style="156" customWidth="1"/>
    <col min="8" max="8" width="12.5703125" style="156" customWidth="1"/>
    <col min="9" max="9" width="11.85546875" style="156" customWidth="1"/>
    <col min="10" max="10" width="9.28515625" style="156" customWidth="1"/>
    <col min="11" max="11" width="10.42578125" style="156" customWidth="1"/>
    <col min="12" max="12" width="12.42578125" style="156" customWidth="1"/>
    <col min="13" max="13" width="10.85546875" style="156" customWidth="1"/>
    <col min="14" max="14" width="12.7109375" style="156" customWidth="1"/>
    <col min="15" max="15" width="12.28515625" style="156" customWidth="1"/>
    <col min="16" max="16" width="14.85546875" style="156" customWidth="1"/>
    <col min="17" max="17" width="11.85546875" style="156" customWidth="1"/>
    <col min="18" max="18" width="14.85546875" style="156" customWidth="1"/>
    <col min="19" max="19" width="12.28515625" style="156" customWidth="1"/>
    <col min="20" max="256" width="8" style="156"/>
    <col min="257" max="257" width="4.42578125" style="156" customWidth="1"/>
    <col min="258" max="258" width="19.7109375" style="156" customWidth="1"/>
    <col min="259" max="259" width="11.7109375" style="156" customWidth="1"/>
    <col min="260" max="260" width="11" style="156" customWidth="1"/>
    <col min="261" max="261" width="14.85546875" style="156" customWidth="1"/>
    <col min="262" max="262" width="13.28515625" style="156" customWidth="1"/>
    <col min="263" max="263" width="10.5703125" style="156" customWidth="1"/>
    <col min="264" max="264" width="12.5703125" style="156" customWidth="1"/>
    <col min="265" max="265" width="11.85546875" style="156" customWidth="1"/>
    <col min="266" max="266" width="9.28515625" style="156" customWidth="1"/>
    <col min="267" max="267" width="10.42578125" style="156" customWidth="1"/>
    <col min="268" max="268" width="12.42578125" style="156" customWidth="1"/>
    <col min="269" max="269" width="10.85546875" style="156" customWidth="1"/>
    <col min="270" max="270" width="12.7109375" style="156" customWidth="1"/>
    <col min="271" max="271" width="12.28515625" style="156" customWidth="1"/>
    <col min="272" max="272" width="14.85546875" style="156" customWidth="1"/>
    <col min="273" max="273" width="11.85546875" style="156" customWidth="1"/>
    <col min="274" max="274" width="14.85546875" style="156" customWidth="1"/>
    <col min="275" max="275" width="12.28515625" style="156" customWidth="1"/>
    <col min="276" max="512" width="8" style="156"/>
    <col min="513" max="513" width="4.42578125" style="156" customWidth="1"/>
    <col min="514" max="514" width="19.7109375" style="156" customWidth="1"/>
    <col min="515" max="515" width="11.7109375" style="156" customWidth="1"/>
    <col min="516" max="516" width="11" style="156" customWidth="1"/>
    <col min="517" max="517" width="14.85546875" style="156" customWidth="1"/>
    <col min="518" max="518" width="13.28515625" style="156" customWidth="1"/>
    <col min="519" max="519" width="10.5703125" style="156" customWidth="1"/>
    <col min="520" max="520" width="12.5703125" style="156" customWidth="1"/>
    <col min="521" max="521" width="11.85546875" style="156" customWidth="1"/>
    <col min="522" max="522" width="9.28515625" style="156" customWidth="1"/>
    <col min="523" max="523" width="10.42578125" style="156" customWidth="1"/>
    <col min="524" max="524" width="12.42578125" style="156" customWidth="1"/>
    <col min="525" max="525" width="10.85546875" style="156" customWidth="1"/>
    <col min="526" max="526" width="12.7109375" style="156" customWidth="1"/>
    <col min="527" max="527" width="12.28515625" style="156" customWidth="1"/>
    <col min="528" max="528" width="14.85546875" style="156" customWidth="1"/>
    <col min="529" max="529" width="11.85546875" style="156" customWidth="1"/>
    <col min="530" max="530" width="14.85546875" style="156" customWidth="1"/>
    <col min="531" max="531" width="12.28515625" style="156" customWidth="1"/>
    <col min="532" max="768" width="8" style="156"/>
    <col min="769" max="769" width="4.42578125" style="156" customWidth="1"/>
    <col min="770" max="770" width="19.7109375" style="156" customWidth="1"/>
    <col min="771" max="771" width="11.7109375" style="156" customWidth="1"/>
    <col min="772" max="772" width="11" style="156" customWidth="1"/>
    <col min="773" max="773" width="14.85546875" style="156" customWidth="1"/>
    <col min="774" max="774" width="13.28515625" style="156" customWidth="1"/>
    <col min="775" max="775" width="10.5703125" style="156" customWidth="1"/>
    <col min="776" max="776" width="12.5703125" style="156" customWidth="1"/>
    <col min="777" max="777" width="11.85546875" style="156" customWidth="1"/>
    <col min="778" max="778" width="9.28515625" style="156" customWidth="1"/>
    <col min="779" max="779" width="10.42578125" style="156" customWidth="1"/>
    <col min="780" max="780" width="12.42578125" style="156" customWidth="1"/>
    <col min="781" max="781" width="10.85546875" style="156" customWidth="1"/>
    <col min="782" max="782" width="12.7109375" style="156" customWidth="1"/>
    <col min="783" max="783" width="12.28515625" style="156" customWidth="1"/>
    <col min="784" max="784" width="14.85546875" style="156" customWidth="1"/>
    <col min="785" max="785" width="11.85546875" style="156" customWidth="1"/>
    <col min="786" max="786" width="14.85546875" style="156" customWidth="1"/>
    <col min="787" max="787" width="12.28515625" style="156" customWidth="1"/>
    <col min="788" max="1024" width="8" style="156"/>
    <col min="1025" max="1025" width="4.42578125" style="156" customWidth="1"/>
    <col min="1026" max="1026" width="19.7109375" style="156" customWidth="1"/>
    <col min="1027" max="1027" width="11.7109375" style="156" customWidth="1"/>
    <col min="1028" max="1028" width="11" style="156" customWidth="1"/>
    <col min="1029" max="1029" width="14.85546875" style="156" customWidth="1"/>
    <col min="1030" max="1030" width="13.28515625" style="156" customWidth="1"/>
    <col min="1031" max="1031" width="10.5703125" style="156" customWidth="1"/>
    <col min="1032" max="1032" width="12.5703125" style="156" customWidth="1"/>
    <col min="1033" max="1033" width="11.85546875" style="156" customWidth="1"/>
    <col min="1034" max="1034" width="9.28515625" style="156" customWidth="1"/>
    <col min="1035" max="1035" width="10.42578125" style="156" customWidth="1"/>
    <col min="1036" max="1036" width="12.42578125" style="156" customWidth="1"/>
    <col min="1037" max="1037" width="10.85546875" style="156" customWidth="1"/>
    <col min="1038" max="1038" width="12.7109375" style="156" customWidth="1"/>
    <col min="1039" max="1039" width="12.28515625" style="156" customWidth="1"/>
    <col min="1040" max="1040" width="14.85546875" style="156" customWidth="1"/>
    <col min="1041" max="1041" width="11.85546875" style="156" customWidth="1"/>
    <col min="1042" max="1042" width="14.85546875" style="156" customWidth="1"/>
    <col min="1043" max="1043" width="12.28515625" style="156" customWidth="1"/>
    <col min="1044" max="1280" width="8" style="156"/>
    <col min="1281" max="1281" width="4.42578125" style="156" customWidth="1"/>
    <col min="1282" max="1282" width="19.7109375" style="156" customWidth="1"/>
    <col min="1283" max="1283" width="11.7109375" style="156" customWidth="1"/>
    <col min="1284" max="1284" width="11" style="156" customWidth="1"/>
    <col min="1285" max="1285" width="14.85546875" style="156" customWidth="1"/>
    <col min="1286" max="1286" width="13.28515625" style="156" customWidth="1"/>
    <col min="1287" max="1287" width="10.5703125" style="156" customWidth="1"/>
    <col min="1288" max="1288" width="12.5703125" style="156" customWidth="1"/>
    <col min="1289" max="1289" width="11.85546875" style="156" customWidth="1"/>
    <col min="1290" max="1290" width="9.28515625" style="156" customWidth="1"/>
    <col min="1291" max="1291" width="10.42578125" style="156" customWidth="1"/>
    <col min="1292" max="1292" width="12.42578125" style="156" customWidth="1"/>
    <col min="1293" max="1293" width="10.85546875" style="156" customWidth="1"/>
    <col min="1294" max="1294" width="12.7109375" style="156" customWidth="1"/>
    <col min="1295" max="1295" width="12.28515625" style="156" customWidth="1"/>
    <col min="1296" max="1296" width="14.85546875" style="156" customWidth="1"/>
    <col min="1297" max="1297" width="11.85546875" style="156" customWidth="1"/>
    <col min="1298" max="1298" width="14.85546875" style="156" customWidth="1"/>
    <col min="1299" max="1299" width="12.28515625" style="156" customWidth="1"/>
    <col min="1300" max="1536" width="8" style="156"/>
    <col min="1537" max="1537" width="4.42578125" style="156" customWidth="1"/>
    <col min="1538" max="1538" width="19.7109375" style="156" customWidth="1"/>
    <col min="1539" max="1539" width="11.7109375" style="156" customWidth="1"/>
    <col min="1540" max="1540" width="11" style="156" customWidth="1"/>
    <col min="1541" max="1541" width="14.85546875" style="156" customWidth="1"/>
    <col min="1542" max="1542" width="13.28515625" style="156" customWidth="1"/>
    <col min="1543" max="1543" width="10.5703125" style="156" customWidth="1"/>
    <col min="1544" max="1544" width="12.5703125" style="156" customWidth="1"/>
    <col min="1545" max="1545" width="11.85546875" style="156" customWidth="1"/>
    <col min="1546" max="1546" width="9.28515625" style="156" customWidth="1"/>
    <col min="1547" max="1547" width="10.42578125" style="156" customWidth="1"/>
    <col min="1548" max="1548" width="12.42578125" style="156" customWidth="1"/>
    <col min="1549" max="1549" width="10.85546875" style="156" customWidth="1"/>
    <col min="1550" max="1550" width="12.7109375" style="156" customWidth="1"/>
    <col min="1551" max="1551" width="12.28515625" style="156" customWidth="1"/>
    <col min="1552" max="1552" width="14.85546875" style="156" customWidth="1"/>
    <col min="1553" max="1553" width="11.85546875" style="156" customWidth="1"/>
    <col min="1554" max="1554" width="14.85546875" style="156" customWidth="1"/>
    <col min="1555" max="1555" width="12.28515625" style="156" customWidth="1"/>
    <col min="1556" max="1792" width="8" style="156"/>
    <col min="1793" max="1793" width="4.42578125" style="156" customWidth="1"/>
    <col min="1794" max="1794" width="19.7109375" style="156" customWidth="1"/>
    <col min="1795" max="1795" width="11.7109375" style="156" customWidth="1"/>
    <col min="1796" max="1796" width="11" style="156" customWidth="1"/>
    <col min="1797" max="1797" width="14.85546875" style="156" customWidth="1"/>
    <col min="1798" max="1798" width="13.28515625" style="156" customWidth="1"/>
    <col min="1799" max="1799" width="10.5703125" style="156" customWidth="1"/>
    <col min="1800" max="1800" width="12.5703125" style="156" customWidth="1"/>
    <col min="1801" max="1801" width="11.85546875" style="156" customWidth="1"/>
    <col min="1802" max="1802" width="9.28515625" style="156" customWidth="1"/>
    <col min="1803" max="1803" width="10.42578125" style="156" customWidth="1"/>
    <col min="1804" max="1804" width="12.42578125" style="156" customWidth="1"/>
    <col min="1805" max="1805" width="10.85546875" style="156" customWidth="1"/>
    <col min="1806" max="1806" width="12.7109375" style="156" customWidth="1"/>
    <col min="1807" max="1807" width="12.28515625" style="156" customWidth="1"/>
    <col min="1808" max="1808" width="14.85546875" style="156" customWidth="1"/>
    <col min="1809" max="1809" width="11.85546875" style="156" customWidth="1"/>
    <col min="1810" max="1810" width="14.85546875" style="156" customWidth="1"/>
    <col min="1811" max="1811" width="12.28515625" style="156" customWidth="1"/>
    <col min="1812" max="2048" width="8" style="156"/>
    <col min="2049" max="2049" width="4.42578125" style="156" customWidth="1"/>
    <col min="2050" max="2050" width="19.7109375" style="156" customWidth="1"/>
    <col min="2051" max="2051" width="11.7109375" style="156" customWidth="1"/>
    <col min="2052" max="2052" width="11" style="156" customWidth="1"/>
    <col min="2053" max="2053" width="14.85546875" style="156" customWidth="1"/>
    <col min="2054" max="2054" width="13.28515625" style="156" customWidth="1"/>
    <col min="2055" max="2055" width="10.5703125" style="156" customWidth="1"/>
    <col min="2056" max="2056" width="12.5703125" style="156" customWidth="1"/>
    <col min="2057" max="2057" width="11.85546875" style="156" customWidth="1"/>
    <col min="2058" max="2058" width="9.28515625" style="156" customWidth="1"/>
    <col min="2059" max="2059" width="10.42578125" style="156" customWidth="1"/>
    <col min="2060" max="2060" width="12.42578125" style="156" customWidth="1"/>
    <col min="2061" max="2061" width="10.85546875" style="156" customWidth="1"/>
    <col min="2062" max="2062" width="12.7109375" style="156" customWidth="1"/>
    <col min="2063" max="2063" width="12.28515625" style="156" customWidth="1"/>
    <col min="2064" max="2064" width="14.85546875" style="156" customWidth="1"/>
    <col min="2065" max="2065" width="11.85546875" style="156" customWidth="1"/>
    <col min="2066" max="2066" width="14.85546875" style="156" customWidth="1"/>
    <col min="2067" max="2067" width="12.28515625" style="156" customWidth="1"/>
    <col min="2068" max="2304" width="8" style="156"/>
    <col min="2305" max="2305" width="4.42578125" style="156" customWidth="1"/>
    <col min="2306" max="2306" width="19.7109375" style="156" customWidth="1"/>
    <col min="2307" max="2307" width="11.7109375" style="156" customWidth="1"/>
    <col min="2308" max="2308" width="11" style="156" customWidth="1"/>
    <col min="2309" max="2309" width="14.85546875" style="156" customWidth="1"/>
    <col min="2310" max="2310" width="13.28515625" style="156" customWidth="1"/>
    <col min="2311" max="2311" width="10.5703125" style="156" customWidth="1"/>
    <col min="2312" max="2312" width="12.5703125" style="156" customWidth="1"/>
    <col min="2313" max="2313" width="11.85546875" style="156" customWidth="1"/>
    <col min="2314" max="2314" width="9.28515625" style="156" customWidth="1"/>
    <col min="2315" max="2315" width="10.42578125" style="156" customWidth="1"/>
    <col min="2316" max="2316" width="12.42578125" style="156" customWidth="1"/>
    <col min="2317" max="2317" width="10.85546875" style="156" customWidth="1"/>
    <col min="2318" max="2318" width="12.7109375" style="156" customWidth="1"/>
    <col min="2319" max="2319" width="12.28515625" style="156" customWidth="1"/>
    <col min="2320" max="2320" width="14.85546875" style="156" customWidth="1"/>
    <col min="2321" max="2321" width="11.85546875" style="156" customWidth="1"/>
    <col min="2322" max="2322" width="14.85546875" style="156" customWidth="1"/>
    <col min="2323" max="2323" width="12.28515625" style="156" customWidth="1"/>
    <col min="2324" max="2560" width="8" style="156"/>
    <col min="2561" max="2561" width="4.42578125" style="156" customWidth="1"/>
    <col min="2562" max="2562" width="19.7109375" style="156" customWidth="1"/>
    <col min="2563" max="2563" width="11.7109375" style="156" customWidth="1"/>
    <col min="2564" max="2564" width="11" style="156" customWidth="1"/>
    <col min="2565" max="2565" width="14.85546875" style="156" customWidth="1"/>
    <col min="2566" max="2566" width="13.28515625" style="156" customWidth="1"/>
    <col min="2567" max="2567" width="10.5703125" style="156" customWidth="1"/>
    <col min="2568" max="2568" width="12.5703125" style="156" customWidth="1"/>
    <col min="2569" max="2569" width="11.85546875" style="156" customWidth="1"/>
    <col min="2570" max="2570" width="9.28515625" style="156" customWidth="1"/>
    <col min="2571" max="2571" width="10.42578125" style="156" customWidth="1"/>
    <col min="2572" max="2572" width="12.42578125" style="156" customWidth="1"/>
    <col min="2573" max="2573" width="10.85546875" style="156" customWidth="1"/>
    <col min="2574" max="2574" width="12.7109375" style="156" customWidth="1"/>
    <col min="2575" max="2575" width="12.28515625" style="156" customWidth="1"/>
    <col min="2576" max="2576" width="14.85546875" style="156" customWidth="1"/>
    <col min="2577" max="2577" width="11.85546875" style="156" customWidth="1"/>
    <col min="2578" max="2578" width="14.85546875" style="156" customWidth="1"/>
    <col min="2579" max="2579" width="12.28515625" style="156" customWidth="1"/>
    <col min="2580" max="2816" width="8" style="156"/>
    <col min="2817" max="2817" width="4.42578125" style="156" customWidth="1"/>
    <col min="2818" max="2818" width="19.7109375" style="156" customWidth="1"/>
    <col min="2819" max="2819" width="11.7109375" style="156" customWidth="1"/>
    <col min="2820" max="2820" width="11" style="156" customWidth="1"/>
    <col min="2821" max="2821" width="14.85546875" style="156" customWidth="1"/>
    <col min="2822" max="2822" width="13.28515625" style="156" customWidth="1"/>
    <col min="2823" max="2823" width="10.5703125" style="156" customWidth="1"/>
    <col min="2824" max="2824" width="12.5703125" style="156" customWidth="1"/>
    <col min="2825" max="2825" width="11.85546875" style="156" customWidth="1"/>
    <col min="2826" max="2826" width="9.28515625" style="156" customWidth="1"/>
    <col min="2827" max="2827" width="10.42578125" style="156" customWidth="1"/>
    <col min="2828" max="2828" width="12.42578125" style="156" customWidth="1"/>
    <col min="2829" max="2829" width="10.85546875" style="156" customWidth="1"/>
    <col min="2830" max="2830" width="12.7109375" style="156" customWidth="1"/>
    <col min="2831" max="2831" width="12.28515625" style="156" customWidth="1"/>
    <col min="2832" max="2832" width="14.85546875" style="156" customWidth="1"/>
    <col min="2833" max="2833" width="11.85546875" style="156" customWidth="1"/>
    <col min="2834" max="2834" width="14.85546875" style="156" customWidth="1"/>
    <col min="2835" max="2835" width="12.28515625" style="156" customWidth="1"/>
    <col min="2836" max="3072" width="8" style="156"/>
    <col min="3073" max="3073" width="4.42578125" style="156" customWidth="1"/>
    <col min="3074" max="3074" width="19.7109375" style="156" customWidth="1"/>
    <col min="3075" max="3075" width="11.7109375" style="156" customWidth="1"/>
    <col min="3076" max="3076" width="11" style="156" customWidth="1"/>
    <col min="3077" max="3077" width="14.85546875" style="156" customWidth="1"/>
    <col min="3078" max="3078" width="13.28515625" style="156" customWidth="1"/>
    <col min="3079" max="3079" width="10.5703125" style="156" customWidth="1"/>
    <col min="3080" max="3080" width="12.5703125" style="156" customWidth="1"/>
    <col min="3081" max="3081" width="11.85546875" style="156" customWidth="1"/>
    <col min="3082" max="3082" width="9.28515625" style="156" customWidth="1"/>
    <col min="3083" max="3083" width="10.42578125" style="156" customWidth="1"/>
    <col min="3084" max="3084" width="12.42578125" style="156" customWidth="1"/>
    <col min="3085" max="3085" width="10.85546875" style="156" customWidth="1"/>
    <col min="3086" max="3086" width="12.7109375" style="156" customWidth="1"/>
    <col min="3087" max="3087" width="12.28515625" style="156" customWidth="1"/>
    <col min="3088" max="3088" width="14.85546875" style="156" customWidth="1"/>
    <col min="3089" max="3089" width="11.85546875" style="156" customWidth="1"/>
    <col min="3090" max="3090" width="14.85546875" style="156" customWidth="1"/>
    <col min="3091" max="3091" width="12.28515625" style="156" customWidth="1"/>
    <col min="3092" max="3328" width="8" style="156"/>
    <col min="3329" max="3329" width="4.42578125" style="156" customWidth="1"/>
    <col min="3330" max="3330" width="19.7109375" style="156" customWidth="1"/>
    <col min="3331" max="3331" width="11.7109375" style="156" customWidth="1"/>
    <col min="3332" max="3332" width="11" style="156" customWidth="1"/>
    <col min="3333" max="3333" width="14.85546875" style="156" customWidth="1"/>
    <col min="3334" max="3334" width="13.28515625" style="156" customWidth="1"/>
    <col min="3335" max="3335" width="10.5703125" style="156" customWidth="1"/>
    <col min="3336" max="3336" width="12.5703125" style="156" customWidth="1"/>
    <col min="3337" max="3337" width="11.85546875" style="156" customWidth="1"/>
    <col min="3338" max="3338" width="9.28515625" style="156" customWidth="1"/>
    <col min="3339" max="3339" width="10.42578125" style="156" customWidth="1"/>
    <col min="3340" max="3340" width="12.42578125" style="156" customWidth="1"/>
    <col min="3341" max="3341" width="10.85546875" style="156" customWidth="1"/>
    <col min="3342" max="3342" width="12.7109375" style="156" customWidth="1"/>
    <col min="3343" max="3343" width="12.28515625" style="156" customWidth="1"/>
    <col min="3344" max="3344" width="14.85546875" style="156" customWidth="1"/>
    <col min="3345" max="3345" width="11.85546875" style="156" customWidth="1"/>
    <col min="3346" max="3346" width="14.85546875" style="156" customWidth="1"/>
    <col min="3347" max="3347" width="12.28515625" style="156" customWidth="1"/>
    <col min="3348" max="3584" width="8" style="156"/>
    <col min="3585" max="3585" width="4.42578125" style="156" customWidth="1"/>
    <col min="3586" max="3586" width="19.7109375" style="156" customWidth="1"/>
    <col min="3587" max="3587" width="11.7109375" style="156" customWidth="1"/>
    <col min="3588" max="3588" width="11" style="156" customWidth="1"/>
    <col min="3589" max="3589" width="14.85546875" style="156" customWidth="1"/>
    <col min="3590" max="3590" width="13.28515625" style="156" customWidth="1"/>
    <col min="3591" max="3591" width="10.5703125" style="156" customWidth="1"/>
    <col min="3592" max="3592" width="12.5703125" style="156" customWidth="1"/>
    <col min="3593" max="3593" width="11.85546875" style="156" customWidth="1"/>
    <col min="3594" max="3594" width="9.28515625" style="156" customWidth="1"/>
    <col min="3595" max="3595" width="10.42578125" style="156" customWidth="1"/>
    <col min="3596" max="3596" width="12.42578125" style="156" customWidth="1"/>
    <col min="3597" max="3597" width="10.85546875" style="156" customWidth="1"/>
    <col min="3598" max="3598" width="12.7109375" style="156" customWidth="1"/>
    <col min="3599" max="3599" width="12.28515625" style="156" customWidth="1"/>
    <col min="3600" max="3600" width="14.85546875" style="156" customWidth="1"/>
    <col min="3601" max="3601" width="11.85546875" style="156" customWidth="1"/>
    <col min="3602" max="3602" width="14.85546875" style="156" customWidth="1"/>
    <col min="3603" max="3603" width="12.28515625" style="156" customWidth="1"/>
    <col min="3604" max="3840" width="8" style="156"/>
    <col min="3841" max="3841" width="4.42578125" style="156" customWidth="1"/>
    <col min="3842" max="3842" width="19.7109375" style="156" customWidth="1"/>
    <col min="3843" max="3843" width="11.7109375" style="156" customWidth="1"/>
    <col min="3844" max="3844" width="11" style="156" customWidth="1"/>
    <col min="3845" max="3845" width="14.85546875" style="156" customWidth="1"/>
    <col min="3846" max="3846" width="13.28515625" style="156" customWidth="1"/>
    <col min="3847" max="3847" width="10.5703125" style="156" customWidth="1"/>
    <col min="3848" max="3848" width="12.5703125" style="156" customWidth="1"/>
    <col min="3849" max="3849" width="11.85546875" style="156" customWidth="1"/>
    <col min="3850" max="3850" width="9.28515625" style="156" customWidth="1"/>
    <col min="3851" max="3851" width="10.42578125" style="156" customWidth="1"/>
    <col min="3852" max="3852" width="12.42578125" style="156" customWidth="1"/>
    <col min="3853" max="3853" width="10.85546875" style="156" customWidth="1"/>
    <col min="3854" max="3854" width="12.7109375" style="156" customWidth="1"/>
    <col min="3855" max="3855" width="12.28515625" style="156" customWidth="1"/>
    <col min="3856" max="3856" width="14.85546875" style="156" customWidth="1"/>
    <col min="3857" max="3857" width="11.85546875" style="156" customWidth="1"/>
    <col min="3858" max="3858" width="14.85546875" style="156" customWidth="1"/>
    <col min="3859" max="3859" width="12.28515625" style="156" customWidth="1"/>
    <col min="3860" max="4096" width="8" style="156"/>
    <col min="4097" max="4097" width="4.42578125" style="156" customWidth="1"/>
    <col min="4098" max="4098" width="19.7109375" style="156" customWidth="1"/>
    <col min="4099" max="4099" width="11.7109375" style="156" customWidth="1"/>
    <col min="4100" max="4100" width="11" style="156" customWidth="1"/>
    <col min="4101" max="4101" width="14.85546875" style="156" customWidth="1"/>
    <col min="4102" max="4102" width="13.28515625" style="156" customWidth="1"/>
    <col min="4103" max="4103" width="10.5703125" style="156" customWidth="1"/>
    <col min="4104" max="4104" width="12.5703125" style="156" customWidth="1"/>
    <col min="4105" max="4105" width="11.85546875" style="156" customWidth="1"/>
    <col min="4106" max="4106" width="9.28515625" style="156" customWidth="1"/>
    <col min="4107" max="4107" width="10.42578125" style="156" customWidth="1"/>
    <col min="4108" max="4108" width="12.42578125" style="156" customWidth="1"/>
    <col min="4109" max="4109" width="10.85546875" style="156" customWidth="1"/>
    <col min="4110" max="4110" width="12.7109375" style="156" customWidth="1"/>
    <col min="4111" max="4111" width="12.28515625" style="156" customWidth="1"/>
    <col min="4112" max="4112" width="14.85546875" style="156" customWidth="1"/>
    <col min="4113" max="4113" width="11.85546875" style="156" customWidth="1"/>
    <col min="4114" max="4114" width="14.85546875" style="156" customWidth="1"/>
    <col min="4115" max="4115" width="12.28515625" style="156" customWidth="1"/>
    <col min="4116" max="4352" width="8" style="156"/>
    <col min="4353" max="4353" width="4.42578125" style="156" customWidth="1"/>
    <col min="4354" max="4354" width="19.7109375" style="156" customWidth="1"/>
    <col min="4355" max="4355" width="11.7109375" style="156" customWidth="1"/>
    <col min="4356" max="4356" width="11" style="156" customWidth="1"/>
    <col min="4357" max="4357" width="14.85546875" style="156" customWidth="1"/>
    <col min="4358" max="4358" width="13.28515625" style="156" customWidth="1"/>
    <col min="4359" max="4359" width="10.5703125" style="156" customWidth="1"/>
    <col min="4360" max="4360" width="12.5703125" style="156" customWidth="1"/>
    <col min="4361" max="4361" width="11.85546875" style="156" customWidth="1"/>
    <col min="4362" max="4362" width="9.28515625" style="156" customWidth="1"/>
    <col min="4363" max="4363" width="10.42578125" style="156" customWidth="1"/>
    <col min="4364" max="4364" width="12.42578125" style="156" customWidth="1"/>
    <col min="4365" max="4365" width="10.85546875" style="156" customWidth="1"/>
    <col min="4366" max="4366" width="12.7109375" style="156" customWidth="1"/>
    <col min="4367" max="4367" width="12.28515625" style="156" customWidth="1"/>
    <col min="4368" max="4368" width="14.85546875" style="156" customWidth="1"/>
    <col min="4369" max="4369" width="11.85546875" style="156" customWidth="1"/>
    <col min="4370" max="4370" width="14.85546875" style="156" customWidth="1"/>
    <col min="4371" max="4371" width="12.28515625" style="156" customWidth="1"/>
    <col min="4372" max="4608" width="8" style="156"/>
    <col min="4609" max="4609" width="4.42578125" style="156" customWidth="1"/>
    <col min="4610" max="4610" width="19.7109375" style="156" customWidth="1"/>
    <col min="4611" max="4611" width="11.7109375" style="156" customWidth="1"/>
    <col min="4612" max="4612" width="11" style="156" customWidth="1"/>
    <col min="4613" max="4613" width="14.85546875" style="156" customWidth="1"/>
    <col min="4614" max="4614" width="13.28515625" style="156" customWidth="1"/>
    <col min="4615" max="4615" width="10.5703125" style="156" customWidth="1"/>
    <col min="4616" max="4616" width="12.5703125" style="156" customWidth="1"/>
    <col min="4617" max="4617" width="11.85546875" style="156" customWidth="1"/>
    <col min="4618" max="4618" width="9.28515625" style="156" customWidth="1"/>
    <col min="4619" max="4619" width="10.42578125" style="156" customWidth="1"/>
    <col min="4620" max="4620" width="12.42578125" style="156" customWidth="1"/>
    <col min="4621" max="4621" width="10.85546875" style="156" customWidth="1"/>
    <col min="4622" max="4622" width="12.7109375" style="156" customWidth="1"/>
    <col min="4623" max="4623" width="12.28515625" style="156" customWidth="1"/>
    <col min="4624" max="4624" width="14.85546875" style="156" customWidth="1"/>
    <col min="4625" max="4625" width="11.85546875" style="156" customWidth="1"/>
    <col min="4626" max="4626" width="14.85546875" style="156" customWidth="1"/>
    <col min="4627" max="4627" width="12.28515625" style="156" customWidth="1"/>
    <col min="4628" max="4864" width="8" style="156"/>
    <col min="4865" max="4865" width="4.42578125" style="156" customWidth="1"/>
    <col min="4866" max="4866" width="19.7109375" style="156" customWidth="1"/>
    <col min="4867" max="4867" width="11.7109375" style="156" customWidth="1"/>
    <col min="4868" max="4868" width="11" style="156" customWidth="1"/>
    <col min="4869" max="4869" width="14.85546875" style="156" customWidth="1"/>
    <col min="4870" max="4870" width="13.28515625" style="156" customWidth="1"/>
    <col min="4871" max="4871" width="10.5703125" style="156" customWidth="1"/>
    <col min="4872" max="4872" width="12.5703125" style="156" customWidth="1"/>
    <col min="4873" max="4873" width="11.85546875" style="156" customWidth="1"/>
    <col min="4874" max="4874" width="9.28515625" style="156" customWidth="1"/>
    <col min="4875" max="4875" width="10.42578125" style="156" customWidth="1"/>
    <col min="4876" max="4876" width="12.42578125" style="156" customWidth="1"/>
    <col min="4877" max="4877" width="10.85546875" style="156" customWidth="1"/>
    <col min="4878" max="4878" width="12.7109375" style="156" customWidth="1"/>
    <col min="4879" max="4879" width="12.28515625" style="156" customWidth="1"/>
    <col min="4880" max="4880" width="14.85546875" style="156" customWidth="1"/>
    <col min="4881" max="4881" width="11.85546875" style="156" customWidth="1"/>
    <col min="4882" max="4882" width="14.85546875" style="156" customWidth="1"/>
    <col min="4883" max="4883" width="12.28515625" style="156" customWidth="1"/>
    <col min="4884" max="5120" width="8" style="156"/>
    <col min="5121" max="5121" width="4.42578125" style="156" customWidth="1"/>
    <col min="5122" max="5122" width="19.7109375" style="156" customWidth="1"/>
    <col min="5123" max="5123" width="11.7109375" style="156" customWidth="1"/>
    <col min="5124" max="5124" width="11" style="156" customWidth="1"/>
    <col min="5125" max="5125" width="14.85546875" style="156" customWidth="1"/>
    <col min="5126" max="5126" width="13.28515625" style="156" customWidth="1"/>
    <col min="5127" max="5127" width="10.5703125" style="156" customWidth="1"/>
    <col min="5128" max="5128" width="12.5703125" style="156" customWidth="1"/>
    <col min="5129" max="5129" width="11.85546875" style="156" customWidth="1"/>
    <col min="5130" max="5130" width="9.28515625" style="156" customWidth="1"/>
    <col min="5131" max="5131" width="10.42578125" style="156" customWidth="1"/>
    <col min="5132" max="5132" width="12.42578125" style="156" customWidth="1"/>
    <col min="5133" max="5133" width="10.85546875" style="156" customWidth="1"/>
    <col min="5134" max="5134" width="12.7109375" style="156" customWidth="1"/>
    <col min="5135" max="5135" width="12.28515625" style="156" customWidth="1"/>
    <col min="5136" max="5136" width="14.85546875" style="156" customWidth="1"/>
    <col min="5137" max="5137" width="11.85546875" style="156" customWidth="1"/>
    <col min="5138" max="5138" width="14.85546875" style="156" customWidth="1"/>
    <col min="5139" max="5139" width="12.28515625" style="156" customWidth="1"/>
    <col min="5140" max="5376" width="8" style="156"/>
    <col min="5377" max="5377" width="4.42578125" style="156" customWidth="1"/>
    <col min="5378" max="5378" width="19.7109375" style="156" customWidth="1"/>
    <col min="5379" max="5379" width="11.7109375" style="156" customWidth="1"/>
    <col min="5380" max="5380" width="11" style="156" customWidth="1"/>
    <col min="5381" max="5381" width="14.85546875" style="156" customWidth="1"/>
    <col min="5382" max="5382" width="13.28515625" style="156" customWidth="1"/>
    <col min="5383" max="5383" width="10.5703125" style="156" customWidth="1"/>
    <col min="5384" max="5384" width="12.5703125" style="156" customWidth="1"/>
    <col min="5385" max="5385" width="11.85546875" style="156" customWidth="1"/>
    <col min="5386" max="5386" width="9.28515625" style="156" customWidth="1"/>
    <col min="5387" max="5387" width="10.42578125" style="156" customWidth="1"/>
    <col min="5388" max="5388" width="12.42578125" style="156" customWidth="1"/>
    <col min="5389" max="5389" width="10.85546875" style="156" customWidth="1"/>
    <col min="5390" max="5390" width="12.7109375" style="156" customWidth="1"/>
    <col min="5391" max="5391" width="12.28515625" style="156" customWidth="1"/>
    <col min="5392" max="5392" width="14.85546875" style="156" customWidth="1"/>
    <col min="5393" max="5393" width="11.85546875" style="156" customWidth="1"/>
    <col min="5394" max="5394" width="14.85546875" style="156" customWidth="1"/>
    <col min="5395" max="5395" width="12.28515625" style="156" customWidth="1"/>
    <col min="5396" max="5632" width="8" style="156"/>
    <col min="5633" max="5633" width="4.42578125" style="156" customWidth="1"/>
    <col min="5634" max="5634" width="19.7109375" style="156" customWidth="1"/>
    <col min="5635" max="5635" width="11.7109375" style="156" customWidth="1"/>
    <col min="5636" max="5636" width="11" style="156" customWidth="1"/>
    <col min="5637" max="5637" width="14.85546875" style="156" customWidth="1"/>
    <col min="5638" max="5638" width="13.28515625" style="156" customWidth="1"/>
    <col min="5639" max="5639" width="10.5703125" style="156" customWidth="1"/>
    <col min="5640" max="5640" width="12.5703125" style="156" customWidth="1"/>
    <col min="5641" max="5641" width="11.85546875" style="156" customWidth="1"/>
    <col min="5642" max="5642" width="9.28515625" style="156" customWidth="1"/>
    <col min="5643" max="5643" width="10.42578125" style="156" customWidth="1"/>
    <col min="5644" max="5644" width="12.42578125" style="156" customWidth="1"/>
    <col min="5645" max="5645" width="10.85546875" style="156" customWidth="1"/>
    <col min="5646" max="5646" width="12.7109375" style="156" customWidth="1"/>
    <col min="5647" max="5647" width="12.28515625" style="156" customWidth="1"/>
    <col min="5648" max="5648" width="14.85546875" style="156" customWidth="1"/>
    <col min="5649" max="5649" width="11.85546875" style="156" customWidth="1"/>
    <col min="5650" max="5650" width="14.85546875" style="156" customWidth="1"/>
    <col min="5651" max="5651" width="12.28515625" style="156" customWidth="1"/>
    <col min="5652" max="5888" width="8" style="156"/>
    <col min="5889" max="5889" width="4.42578125" style="156" customWidth="1"/>
    <col min="5890" max="5890" width="19.7109375" style="156" customWidth="1"/>
    <col min="5891" max="5891" width="11.7109375" style="156" customWidth="1"/>
    <col min="5892" max="5892" width="11" style="156" customWidth="1"/>
    <col min="5893" max="5893" width="14.85546875" style="156" customWidth="1"/>
    <col min="5894" max="5894" width="13.28515625" style="156" customWidth="1"/>
    <col min="5895" max="5895" width="10.5703125" style="156" customWidth="1"/>
    <col min="5896" max="5896" width="12.5703125" style="156" customWidth="1"/>
    <col min="5897" max="5897" width="11.85546875" style="156" customWidth="1"/>
    <col min="5898" max="5898" width="9.28515625" style="156" customWidth="1"/>
    <col min="5899" max="5899" width="10.42578125" style="156" customWidth="1"/>
    <col min="5900" max="5900" width="12.42578125" style="156" customWidth="1"/>
    <col min="5901" max="5901" width="10.85546875" style="156" customWidth="1"/>
    <col min="5902" max="5902" width="12.7109375" style="156" customWidth="1"/>
    <col min="5903" max="5903" width="12.28515625" style="156" customWidth="1"/>
    <col min="5904" max="5904" width="14.85546875" style="156" customWidth="1"/>
    <col min="5905" max="5905" width="11.85546875" style="156" customWidth="1"/>
    <col min="5906" max="5906" width="14.85546875" style="156" customWidth="1"/>
    <col min="5907" max="5907" width="12.28515625" style="156" customWidth="1"/>
    <col min="5908" max="6144" width="8" style="156"/>
    <col min="6145" max="6145" width="4.42578125" style="156" customWidth="1"/>
    <col min="6146" max="6146" width="19.7109375" style="156" customWidth="1"/>
    <col min="6147" max="6147" width="11.7109375" style="156" customWidth="1"/>
    <col min="6148" max="6148" width="11" style="156" customWidth="1"/>
    <col min="6149" max="6149" width="14.85546875" style="156" customWidth="1"/>
    <col min="6150" max="6150" width="13.28515625" style="156" customWidth="1"/>
    <col min="6151" max="6151" width="10.5703125" style="156" customWidth="1"/>
    <col min="6152" max="6152" width="12.5703125" style="156" customWidth="1"/>
    <col min="6153" max="6153" width="11.85546875" style="156" customWidth="1"/>
    <col min="6154" max="6154" width="9.28515625" style="156" customWidth="1"/>
    <col min="6155" max="6155" width="10.42578125" style="156" customWidth="1"/>
    <col min="6156" max="6156" width="12.42578125" style="156" customWidth="1"/>
    <col min="6157" max="6157" width="10.85546875" style="156" customWidth="1"/>
    <col min="6158" max="6158" width="12.7109375" style="156" customWidth="1"/>
    <col min="6159" max="6159" width="12.28515625" style="156" customWidth="1"/>
    <col min="6160" max="6160" width="14.85546875" style="156" customWidth="1"/>
    <col min="6161" max="6161" width="11.85546875" style="156" customWidth="1"/>
    <col min="6162" max="6162" width="14.85546875" style="156" customWidth="1"/>
    <col min="6163" max="6163" width="12.28515625" style="156" customWidth="1"/>
    <col min="6164" max="6400" width="8" style="156"/>
    <col min="6401" max="6401" width="4.42578125" style="156" customWidth="1"/>
    <col min="6402" max="6402" width="19.7109375" style="156" customWidth="1"/>
    <col min="6403" max="6403" width="11.7109375" style="156" customWidth="1"/>
    <col min="6404" max="6404" width="11" style="156" customWidth="1"/>
    <col min="6405" max="6405" width="14.85546875" style="156" customWidth="1"/>
    <col min="6406" max="6406" width="13.28515625" style="156" customWidth="1"/>
    <col min="6407" max="6407" width="10.5703125" style="156" customWidth="1"/>
    <col min="6408" max="6408" width="12.5703125" style="156" customWidth="1"/>
    <col min="6409" max="6409" width="11.85546875" style="156" customWidth="1"/>
    <col min="6410" max="6410" width="9.28515625" style="156" customWidth="1"/>
    <col min="6411" max="6411" width="10.42578125" style="156" customWidth="1"/>
    <col min="6412" max="6412" width="12.42578125" style="156" customWidth="1"/>
    <col min="6413" max="6413" width="10.85546875" style="156" customWidth="1"/>
    <col min="6414" max="6414" width="12.7109375" style="156" customWidth="1"/>
    <col min="6415" max="6415" width="12.28515625" style="156" customWidth="1"/>
    <col min="6416" max="6416" width="14.85546875" style="156" customWidth="1"/>
    <col min="6417" max="6417" width="11.85546875" style="156" customWidth="1"/>
    <col min="6418" max="6418" width="14.85546875" style="156" customWidth="1"/>
    <col min="6419" max="6419" width="12.28515625" style="156" customWidth="1"/>
    <col min="6420" max="6656" width="8" style="156"/>
    <col min="6657" max="6657" width="4.42578125" style="156" customWidth="1"/>
    <col min="6658" max="6658" width="19.7109375" style="156" customWidth="1"/>
    <col min="6659" max="6659" width="11.7109375" style="156" customWidth="1"/>
    <col min="6660" max="6660" width="11" style="156" customWidth="1"/>
    <col min="6661" max="6661" width="14.85546875" style="156" customWidth="1"/>
    <col min="6662" max="6662" width="13.28515625" style="156" customWidth="1"/>
    <col min="6663" max="6663" width="10.5703125" style="156" customWidth="1"/>
    <col min="6664" max="6664" width="12.5703125" style="156" customWidth="1"/>
    <col min="6665" max="6665" width="11.85546875" style="156" customWidth="1"/>
    <col min="6666" max="6666" width="9.28515625" style="156" customWidth="1"/>
    <col min="6667" max="6667" width="10.42578125" style="156" customWidth="1"/>
    <col min="6668" max="6668" width="12.42578125" style="156" customWidth="1"/>
    <col min="6669" max="6669" width="10.85546875" style="156" customWidth="1"/>
    <col min="6670" max="6670" width="12.7109375" style="156" customWidth="1"/>
    <col min="6671" max="6671" width="12.28515625" style="156" customWidth="1"/>
    <col min="6672" max="6672" width="14.85546875" style="156" customWidth="1"/>
    <col min="6673" max="6673" width="11.85546875" style="156" customWidth="1"/>
    <col min="6674" max="6674" width="14.85546875" style="156" customWidth="1"/>
    <col min="6675" max="6675" width="12.28515625" style="156" customWidth="1"/>
    <col min="6676" max="6912" width="8" style="156"/>
    <col min="6913" max="6913" width="4.42578125" style="156" customWidth="1"/>
    <col min="6914" max="6914" width="19.7109375" style="156" customWidth="1"/>
    <col min="6915" max="6915" width="11.7109375" style="156" customWidth="1"/>
    <col min="6916" max="6916" width="11" style="156" customWidth="1"/>
    <col min="6917" max="6917" width="14.85546875" style="156" customWidth="1"/>
    <col min="6918" max="6918" width="13.28515625" style="156" customWidth="1"/>
    <col min="6919" max="6919" width="10.5703125" style="156" customWidth="1"/>
    <col min="6920" max="6920" width="12.5703125" style="156" customWidth="1"/>
    <col min="6921" max="6921" width="11.85546875" style="156" customWidth="1"/>
    <col min="6922" max="6922" width="9.28515625" style="156" customWidth="1"/>
    <col min="6923" max="6923" width="10.42578125" style="156" customWidth="1"/>
    <col min="6924" max="6924" width="12.42578125" style="156" customWidth="1"/>
    <col min="6925" max="6925" width="10.85546875" style="156" customWidth="1"/>
    <col min="6926" max="6926" width="12.7109375" style="156" customWidth="1"/>
    <col min="6927" max="6927" width="12.28515625" style="156" customWidth="1"/>
    <col min="6928" max="6928" width="14.85546875" style="156" customWidth="1"/>
    <col min="6929" max="6929" width="11.85546875" style="156" customWidth="1"/>
    <col min="6930" max="6930" width="14.85546875" style="156" customWidth="1"/>
    <col min="6931" max="6931" width="12.28515625" style="156" customWidth="1"/>
    <col min="6932" max="7168" width="8" style="156"/>
    <col min="7169" max="7169" width="4.42578125" style="156" customWidth="1"/>
    <col min="7170" max="7170" width="19.7109375" style="156" customWidth="1"/>
    <col min="7171" max="7171" width="11.7109375" style="156" customWidth="1"/>
    <col min="7172" max="7172" width="11" style="156" customWidth="1"/>
    <col min="7173" max="7173" width="14.85546875" style="156" customWidth="1"/>
    <col min="7174" max="7174" width="13.28515625" style="156" customWidth="1"/>
    <col min="7175" max="7175" width="10.5703125" style="156" customWidth="1"/>
    <col min="7176" max="7176" width="12.5703125" style="156" customWidth="1"/>
    <col min="7177" max="7177" width="11.85546875" style="156" customWidth="1"/>
    <col min="7178" max="7178" width="9.28515625" style="156" customWidth="1"/>
    <col min="7179" max="7179" width="10.42578125" style="156" customWidth="1"/>
    <col min="7180" max="7180" width="12.42578125" style="156" customWidth="1"/>
    <col min="7181" max="7181" width="10.85546875" style="156" customWidth="1"/>
    <col min="7182" max="7182" width="12.7109375" style="156" customWidth="1"/>
    <col min="7183" max="7183" width="12.28515625" style="156" customWidth="1"/>
    <col min="7184" max="7184" width="14.85546875" style="156" customWidth="1"/>
    <col min="7185" max="7185" width="11.85546875" style="156" customWidth="1"/>
    <col min="7186" max="7186" width="14.85546875" style="156" customWidth="1"/>
    <col min="7187" max="7187" width="12.28515625" style="156" customWidth="1"/>
    <col min="7188" max="7424" width="8" style="156"/>
    <col min="7425" max="7425" width="4.42578125" style="156" customWidth="1"/>
    <col min="7426" max="7426" width="19.7109375" style="156" customWidth="1"/>
    <col min="7427" max="7427" width="11.7109375" style="156" customWidth="1"/>
    <col min="7428" max="7428" width="11" style="156" customWidth="1"/>
    <col min="7429" max="7429" width="14.85546875" style="156" customWidth="1"/>
    <col min="7430" max="7430" width="13.28515625" style="156" customWidth="1"/>
    <col min="7431" max="7431" width="10.5703125" style="156" customWidth="1"/>
    <col min="7432" max="7432" width="12.5703125" style="156" customWidth="1"/>
    <col min="7433" max="7433" width="11.85546875" style="156" customWidth="1"/>
    <col min="7434" max="7434" width="9.28515625" style="156" customWidth="1"/>
    <col min="7435" max="7435" width="10.42578125" style="156" customWidth="1"/>
    <col min="7436" max="7436" width="12.42578125" style="156" customWidth="1"/>
    <col min="7437" max="7437" width="10.85546875" style="156" customWidth="1"/>
    <col min="7438" max="7438" width="12.7109375" style="156" customWidth="1"/>
    <col min="7439" max="7439" width="12.28515625" style="156" customWidth="1"/>
    <col min="7440" max="7440" width="14.85546875" style="156" customWidth="1"/>
    <col min="7441" max="7441" width="11.85546875" style="156" customWidth="1"/>
    <col min="7442" max="7442" width="14.85546875" style="156" customWidth="1"/>
    <col min="7443" max="7443" width="12.28515625" style="156" customWidth="1"/>
    <col min="7444" max="7680" width="8" style="156"/>
    <col min="7681" max="7681" width="4.42578125" style="156" customWidth="1"/>
    <col min="7682" max="7682" width="19.7109375" style="156" customWidth="1"/>
    <col min="7683" max="7683" width="11.7109375" style="156" customWidth="1"/>
    <col min="7684" max="7684" width="11" style="156" customWidth="1"/>
    <col min="7685" max="7685" width="14.85546875" style="156" customWidth="1"/>
    <col min="7686" max="7686" width="13.28515625" style="156" customWidth="1"/>
    <col min="7687" max="7687" width="10.5703125" style="156" customWidth="1"/>
    <col min="7688" max="7688" width="12.5703125" style="156" customWidth="1"/>
    <col min="7689" max="7689" width="11.85546875" style="156" customWidth="1"/>
    <col min="7690" max="7690" width="9.28515625" style="156" customWidth="1"/>
    <col min="7691" max="7691" width="10.42578125" style="156" customWidth="1"/>
    <col min="7692" max="7692" width="12.42578125" style="156" customWidth="1"/>
    <col min="7693" max="7693" width="10.85546875" style="156" customWidth="1"/>
    <col min="7694" max="7694" width="12.7109375" style="156" customWidth="1"/>
    <col min="7695" max="7695" width="12.28515625" style="156" customWidth="1"/>
    <col min="7696" max="7696" width="14.85546875" style="156" customWidth="1"/>
    <col min="7697" max="7697" width="11.85546875" style="156" customWidth="1"/>
    <col min="7698" max="7698" width="14.85546875" style="156" customWidth="1"/>
    <col min="7699" max="7699" width="12.28515625" style="156" customWidth="1"/>
    <col min="7700" max="7936" width="8" style="156"/>
    <col min="7937" max="7937" width="4.42578125" style="156" customWidth="1"/>
    <col min="7938" max="7938" width="19.7109375" style="156" customWidth="1"/>
    <col min="7939" max="7939" width="11.7109375" style="156" customWidth="1"/>
    <col min="7940" max="7940" width="11" style="156" customWidth="1"/>
    <col min="7941" max="7941" width="14.85546875" style="156" customWidth="1"/>
    <col min="7942" max="7942" width="13.28515625" style="156" customWidth="1"/>
    <col min="7943" max="7943" width="10.5703125" style="156" customWidth="1"/>
    <col min="7944" max="7944" width="12.5703125" style="156" customWidth="1"/>
    <col min="7945" max="7945" width="11.85546875" style="156" customWidth="1"/>
    <col min="7946" max="7946" width="9.28515625" style="156" customWidth="1"/>
    <col min="7947" max="7947" width="10.42578125" style="156" customWidth="1"/>
    <col min="7948" max="7948" width="12.42578125" style="156" customWidth="1"/>
    <col min="7949" max="7949" width="10.85546875" style="156" customWidth="1"/>
    <col min="7950" max="7950" width="12.7109375" style="156" customWidth="1"/>
    <col min="7951" max="7951" width="12.28515625" style="156" customWidth="1"/>
    <col min="7952" max="7952" width="14.85546875" style="156" customWidth="1"/>
    <col min="7953" max="7953" width="11.85546875" style="156" customWidth="1"/>
    <col min="7954" max="7954" width="14.85546875" style="156" customWidth="1"/>
    <col min="7955" max="7955" width="12.28515625" style="156" customWidth="1"/>
    <col min="7956" max="8192" width="8" style="156"/>
    <col min="8193" max="8193" width="4.42578125" style="156" customWidth="1"/>
    <col min="8194" max="8194" width="19.7109375" style="156" customWidth="1"/>
    <col min="8195" max="8195" width="11.7109375" style="156" customWidth="1"/>
    <col min="8196" max="8196" width="11" style="156" customWidth="1"/>
    <col min="8197" max="8197" width="14.85546875" style="156" customWidth="1"/>
    <col min="8198" max="8198" width="13.28515625" style="156" customWidth="1"/>
    <col min="8199" max="8199" width="10.5703125" style="156" customWidth="1"/>
    <col min="8200" max="8200" width="12.5703125" style="156" customWidth="1"/>
    <col min="8201" max="8201" width="11.85546875" style="156" customWidth="1"/>
    <col min="8202" max="8202" width="9.28515625" style="156" customWidth="1"/>
    <col min="8203" max="8203" width="10.42578125" style="156" customWidth="1"/>
    <col min="8204" max="8204" width="12.42578125" style="156" customWidth="1"/>
    <col min="8205" max="8205" width="10.85546875" style="156" customWidth="1"/>
    <col min="8206" max="8206" width="12.7109375" style="156" customWidth="1"/>
    <col min="8207" max="8207" width="12.28515625" style="156" customWidth="1"/>
    <col min="8208" max="8208" width="14.85546875" style="156" customWidth="1"/>
    <col min="8209" max="8209" width="11.85546875" style="156" customWidth="1"/>
    <col min="8210" max="8210" width="14.85546875" style="156" customWidth="1"/>
    <col min="8211" max="8211" width="12.28515625" style="156" customWidth="1"/>
    <col min="8212" max="8448" width="8" style="156"/>
    <col min="8449" max="8449" width="4.42578125" style="156" customWidth="1"/>
    <col min="8450" max="8450" width="19.7109375" style="156" customWidth="1"/>
    <col min="8451" max="8451" width="11.7109375" style="156" customWidth="1"/>
    <col min="8452" max="8452" width="11" style="156" customWidth="1"/>
    <col min="8453" max="8453" width="14.85546875" style="156" customWidth="1"/>
    <col min="8454" max="8454" width="13.28515625" style="156" customWidth="1"/>
    <col min="8455" max="8455" width="10.5703125" style="156" customWidth="1"/>
    <col min="8456" max="8456" width="12.5703125" style="156" customWidth="1"/>
    <col min="8457" max="8457" width="11.85546875" style="156" customWidth="1"/>
    <col min="8458" max="8458" width="9.28515625" style="156" customWidth="1"/>
    <col min="8459" max="8459" width="10.42578125" style="156" customWidth="1"/>
    <col min="8460" max="8460" width="12.42578125" style="156" customWidth="1"/>
    <col min="8461" max="8461" width="10.85546875" style="156" customWidth="1"/>
    <col min="8462" max="8462" width="12.7109375" style="156" customWidth="1"/>
    <col min="8463" max="8463" width="12.28515625" style="156" customWidth="1"/>
    <col min="8464" max="8464" width="14.85546875" style="156" customWidth="1"/>
    <col min="8465" max="8465" width="11.85546875" style="156" customWidth="1"/>
    <col min="8466" max="8466" width="14.85546875" style="156" customWidth="1"/>
    <col min="8467" max="8467" width="12.28515625" style="156" customWidth="1"/>
    <col min="8468" max="8704" width="8" style="156"/>
    <col min="8705" max="8705" width="4.42578125" style="156" customWidth="1"/>
    <col min="8706" max="8706" width="19.7109375" style="156" customWidth="1"/>
    <col min="8707" max="8707" width="11.7109375" style="156" customWidth="1"/>
    <col min="8708" max="8708" width="11" style="156" customWidth="1"/>
    <col min="8709" max="8709" width="14.85546875" style="156" customWidth="1"/>
    <col min="8710" max="8710" width="13.28515625" style="156" customWidth="1"/>
    <col min="8711" max="8711" width="10.5703125" style="156" customWidth="1"/>
    <col min="8712" max="8712" width="12.5703125" style="156" customWidth="1"/>
    <col min="8713" max="8713" width="11.85546875" style="156" customWidth="1"/>
    <col min="8714" max="8714" width="9.28515625" style="156" customWidth="1"/>
    <col min="8715" max="8715" width="10.42578125" style="156" customWidth="1"/>
    <col min="8716" max="8716" width="12.42578125" style="156" customWidth="1"/>
    <col min="8717" max="8717" width="10.85546875" style="156" customWidth="1"/>
    <col min="8718" max="8718" width="12.7109375" style="156" customWidth="1"/>
    <col min="8719" max="8719" width="12.28515625" style="156" customWidth="1"/>
    <col min="8720" max="8720" width="14.85546875" style="156" customWidth="1"/>
    <col min="8721" max="8721" width="11.85546875" style="156" customWidth="1"/>
    <col min="8722" max="8722" width="14.85546875" style="156" customWidth="1"/>
    <col min="8723" max="8723" width="12.28515625" style="156" customWidth="1"/>
    <col min="8724" max="8960" width="8" style="156"/>
    <col min="8961" max="8961" width="4.42578125" style="156" customWidth="1"/>
    <col min="8962" max="8962" width="19.7109375" style="156" customWidth="1"/>
    <col min="8963" max="8963" width="11.7109375" style="156" customWidth="1"/>
    <col min="8964" max="8964" width="11" style="156" customWidth="1"/>
    <col min="8965" max="8965" width="14.85546875" style="156" customWidth="1"/>
    <col min="8966" max="8966" width="13.28515625" style="156" customWidth="1"/>
    <col min="8967" max="8967" width="10.5703125" style="156" customWidth="1"/>
    <col min="8968" max="8968" width="12.5703125" style="156" customWidth="1"/>
    <col min="8969" max="8969" width="11.85546875" style="156" customWidth="1"/>
    <col min="8970" max="8970" width="9.28515625" style="156" customWidth="1"/>
    <col min="8971" max="8971" width="10.42578125" style="156" customWidth="1"/>
    <col min="8972" max="8972" width="12.42578125" style="156" customWidth="1"/>
    <col min="8973" max="8973" width="10.85546875" style="156" customWidth="1"/>
    <col min="8974" max="8974" width="12.7109375" style="156" customWidth="1"/>
    <col min="8975" max="8975" width="12.28515625" style="156" customWidth="1"/>
    <col min="8976" max="8976" width="14.85546875" style="156" customWidth="1"/>
    <col min="8977" max="8977" width="11.85546875" style="156" customWidth="1"/>
    <col min="8978" max="8978" width="14.85546875" style="156" customWidth="1"/>
    <col min="8979" max="8979" width="12.28515625" style="156" customWidth="1"/>
    <col min="8980" max="9216" width="8" style="156"/>
    <col min="9217" max="9217" width="4.42578125" style="156" customWidth="1"/>
    <col min="9218" max="9218" width="19.7109375" style="156" customWidth="1"/>
    <col min="9219" max="9219" width="11.7109375" style="156" customWidth="1"/>
    <col min="9220" max="9220" width="11" style="156" customWidth="1"/>
    <col min="9221" max="9221" width="14.85546875" style="156" customWidth="1"/>
    <col min="9222" max="9222" width="13.28515625" style="156" customWidth="1"/>
    <col min="9223" max="9223" width="10.5703125" style="156" customWidth="1"/>
    <col min="9224" max="9224" width="12.5703125" style="156" customWidth="1"/>
    <col min="9225" max="9225" width="11.85546875" style="156" customWidth="1"/>
    <col min="9226" max="9226" width="9.28515625" style="156" customWidth="1"/>
    <col min="9227" max="9227" width="10.42578125" style="156" customWidth="1"/>
    <col min="9228" max="9228" width="12.42578125" style="156" customWidth="1"/>
    <col min="9229" max="9229" width="10.85546875" style="156" customWidth="1"/>
    <col min="9230" max="9230" width="12.7109375" style="156" customWidth="1"/>
    <col min="9231" max="9231" width="12.28515625" style="156" customWidth="1"/>
    <col min="9232" max="9232" width="14.85546875" style="156" customWidth="1"/>
    <col min="9233" max="9233" width="11.85546875" style="156" customWidth="1"/>
    <col min="9234" max="9234" width="14.85546875" style="156" customWidth="1"/>
    <col min="9235" max="9235" width="12.28515625" style="156" customWidth="1"/>
    <col min="9236" max="9472" width="8" style="156"/>
    <col min="9473" max="9473" width="4.42578125" style="156" customWidth="1"/>
    <col min="9474" max="9474" width="19.7109375" style="156" customWidth="1"/>
    <col min="9475" max="9475" width="11.7109375" style="156" customWidth="1"/>
    <col min="9476" max="9476" width="11" style="156" customWidth="1"/>
    <col min="9477" max="9477" width="14.85546875" style="156" customWidth="1"/>
    <col min="9478" max="9478" width="13.28515625" style="156" customWidth="1"/>
    <col min="9479" max="9479" width="10.5703125" style="156" customWidth="1"/>
    <col min="9480" max="9480" width="12.5703125" style="156" customWidth="1"/>
    <col min="9481" max="9481" width="11.85546875" style="156" customWidth="1"/>
    <col min="9482" max="9482" width="9.28515625" style="156" customWidth="1"/>
    <col min="9483" max="9483" width="10.42578125" style="156" customWidth="1"/>
    <col min="9484" max="9484" width="12.42578125" style="156" customWidth="1"/>
    <col min="9485" max="9485" width="10.85546875" style="156" customWidth="1"/>
    <col min="9486" max="9486" width="12.7109375" style="156" customWidth="1"/>
    <col min="9487" max="9487" width="12.28515625" style="156" customWidth="1"/>
    <col min="9488" max="9488" width="14.85546875" style="156" customWidth="1"/>
    <col min="9489" max="9489" width="11.85546875" style="156" customWidth="1"/>
    <col min="9490" max="9490" width="14.85546875" style="156" customWidth="1"/>
    <col min="9491" max="9491" width="12.28515625" style="156" customWidth="1"/>
    <col min="9492" max="9728" width="8" style="156"/>
    <col min="9729" max="9729" width="4.42578125" style="156" customWidth="1"/>
    <col min="9730" max="9730" width="19.7109375" style="156" customWidth="1"/>
    <col min="9731" max="9731" width="11.7109375" style="156" customWidth="1"/>
    <col min="9732" max="9732" width="11" style="156" customWidth="1"/>
    <col min="9733" max="9733" width="14.85546875" style="156" customWidth="1"/>
    <col min="9734" max="9734" width="13.28515625" style="156" customWidth="1"/>
    <col min="9735" max="9735" width="10.5703125" style="156" customWidth="1"/>
    <col min="9736" max="9736" width="12.5703125" style="156" customWidth="1"/>
    <col min="9737" max="9737" width="11.85546875" style="156" customWidth="1"/>
    <col min="9738" max="9738" width="9.28515625" style="156" customWidth="1"/>
    <col min="9739" max="9739" width="10.42578125" style="156" customWidth="1"/>
    <col min="9740" max="9740" width="12.42578125" style="156" customWidth="1"/>
    <col min="9741" max="9741" width="10.85546875" style="156" customWidth="1"/>
    <col min="9742" max="9742" width="12.7109375" style="156" customWidth="1"/>
    <col min="9743" max="9743" width="12.28515625" style="156" customWidth="1"/>
    <col min="9744" max="9744" width="14.85546875" style="156" customWidth="1"/>
    <col min="9745" max="9745" width="11.85546875" style="156" customWidth="1"/>
    <col min="9746" max="9746" width="14.85546875" style="156" customWidth="1"/>
    <col min="9747" max="9747" width="12.28515625" style="156" customWidth="1"/>
    <col min="9748" max="9984" width="8" style="156"/>
    <col min="9985" max="9985" width="4.42578125" style="156" customWidth="1"/>
    <col min="9986" max="9986" width="19.7109375" style="156" customWidth="1"/>
    <col min="9987" max="9987" width="11.7109375" style="156" customWidth="1"/>
    <col min="9988" max="9988" width="11" style="156" customWidth="1"/>
    <col min="9989" max="9989" width="14.85546875" style="156" customWidth="1"/>
    <col min="9990" max="9990" width="13.28515625" style="156" customWidth="1"/>
    <col min="9991" max="9991" width="10.5703125" style="156" customWidth="1"/>
    <col min="9992" max="9992" width="12.5703125" style="156" customWidth="1"/>
    <col min="9993" max="9993" width="11.85546875" style="156" customWidth="1"/>
    <col min="9994" max="9994" width="9.28515625" style="156" customWidth="1"/>
    <col min="9995" max="9995" width="10.42578125" style="156" customWidth="1"/>
    <col min="9996" max="9996" width="12.42578125" style="156" customWidth="1"/>
    <col min="9997" max="9997" width="10.85546875" style="156" customWidth="1"/>
    <col min="9998" max="9998" width="12.7109375" style="156" customWidth="1"/>
    <col min="9999" max="9999" width="12.28515625" style="156" customWidth="1"/>
    <col min="10000" max="10000" width="14.85546875" style="156" customWidth="1"/>
    <col min="10001" max="10001" width="11.85546875" style="156" customWidth="1"/>
    <col min="10002" max="10002" width="14.85546875" style="156" customWidth="1"/>
    <col min="10003" max="10003" width="12.28515625" style="156" customWidth="1"/>
    <col min="10004" max="10240" width="8" style="156"/>
    <col min="10241" max="10241" width="4.42578125" style="156" customWidth="1"/>
    <col min="10242" max="10242" width="19.7109375" style="156" customWidth="1"/>
    <col min="10243" max="10243" width="11.7109375" style="156" customWidth="1"/>
    <col min="10244" max="10244" width="11" style="156" customWidth="1"/>
    <col min="10245" max="10245" width="14.85546875" style="156" customWidth="1"/>
    <col min="10246" max="10246" width="13.28515625" style="156" customWidth="1"/>
    <col min="10247" max="10247" width="10.5703125" style="156" customWidth="1"/>
    <col min="10248" max="10248" width="12.5703125" style="156" customWidth="1"/>
    <col min="10249" max="10249" width="11.85546875" style="156" customWidth="1"/>
    <col min="10250" max="10250" width="9.28515625" style="156" customWidth="1"/>
    <col min="10251" max="10251" width="10.42578125" style="156" customWidth="1"/>
    <col min="10252" max="10252" width="12.42578125" style="156" customWidth="1"/>
    <col min="10253" max="10253" width="10.85546875" style="156" customWidth="1"/>
    <col min="10254" max="10254" width="12.7109375" style="156" customWidth="1"/>
    <col min="10255" max="10255" width="12.28515625" style="156" customWidth="1"/>
    <col min="10256" max="10256" width="14.85546875" style="156" customWidth="1"/>
    <col min="10257" max="10257" width="11.85546875" style="156" customWidth="1"/>
    <col min="10258" max="10258" width="14.85546875" style="156" customWidth="1"/>
    <col min="10259" max="10259" width="12.28515625" style="156" customWidth="1"/>
    <col min="10260" max="10496" width="8" style="156"/>
    <col min="10497" max="10497" width="4.42578125" style="156" customWidth="1"/>
    <col min="10498" max="10498" width="19.7109375" style="156" customWidth="1"/>
    <col min="10499" max="10499" width="11.7109375" style="156" customWidth="1"/>
    <col min="10500" max="10500" width="11" style="156" customWidth="1"/>
    <col min="10501" max="10501" width="14.85546875" style="156" customWidth="1"/>
    <col min="10502" max="10502" width="13.28515625" style="156" customWidth="1"/>
    <col min="10503" max="10503" width="10.5703125" style="156" customWidth="1"/>
    <col min="10504" max="10504" width="12.5703125" style="156" customWidth="1"/>
    <col min="10505" max="10505" width="11.85546875" style="156" customWidth="1"/>
    <col min="10506" max="10506" width="9.28515625" style="156" customWidth="1"/>
    <col min="10507" max="10507" width="10.42578125" style="156" customWidth="1"/>
    <col min="10508" max="10508" width="12.42578125" style="156" customWidth="1"/>
    <col min="10509" max="10509" width="10.85546875" style="156" customWidth="1"/>
    <col min="10510" max="10510" width="12.7109375" style="156" customWidth="1"/>
    <col min="10511" max="10511" width="12.28515625" style="156" customWidth="1"/>
    <col min="10512" max="10512" width="14.85546875" style="156" customWidth="1"/>
    <col min="10513" max="10513" width="11.85546875" style="156" customWidth="1"/>
    <col min="10514" max="10514" width="14.85546875" style="156" customWidth="1"/>
    <col min="10515" max="10515" width="12.28515625" style="156" customWidth="1"/>
    <col min="10516" max="10752" width="8" style="156"/>
    <col min="10753" max="10753" width="4.42578125" style="156" customWidth="1"/>
    <col min="10754" max="10754" width="19.7109375" style="156" customWidth="1"/>
    <col min="10755" max="10755" width="11.7109375" style="156" customWidth="1"/>
    <col min="10756" max="10756" width="11" style="156" customWidth="1"/>
    <col min="10757" max="10757" width="14.85546875" style="156" customWidth="1"/>
    <col min="10758" max="10758" width="13.28515625" style="156" customWidth="1"/>
    <col min="10759" max="10759" width="10.5703125" style="156" customWidth="1"/>
    <col min="10760" max="10760" width="12.5703125" style="156" customWidth="1"/>
    <col min="10761" max="10761" width="11.85546875" style="156" customWidth="1"/>
    <col min="10762" max="10762" width="9.28515625" style="156" customWidth="1"/>
    <col min="10763" max="10763" width="10.42578125" style="156" customWidth="1"/>
    <col min="10764" max="10764" width="12.42578125" style="156" customWidth="1"/>
    <col min="10765" max="10765" width="10.85546875" style="156" customWidth="1"/>
    <col min="10766" max="10766" width="12.7109375" style="156" customWidth="1"/>
    <col min="10767" max="10767" width="12.28515625" style="156" customWidth="1"/>
    <col min="10768" max="10768" width="14.85546875" style="156" customWidth="1"/>
    <col min="10769" max="10769" width="11.85546875" style="156" customWidth="1"/>
    <col min="10770" max="10770" width="14.85546875" style="156" customWidth="1"/>
    <col min="10771" max="10771" width="12.28515625" style="156" customWidth="1"/>
    <col min="10772" max="11008" width="8" style="156"/>
    <col min="11009" max="11009" width="4.42578125" style="156" customWidth="1"/>
    <col min="11010" max="11010" width="19.7109375" style="156" customWidth="1"/>
    <col min="11011" max="11011" width="11.7109375" style="156" customWidth="1"/>
    <col min="11012" max="11012" width="11" style="156" customWidth="1"/>
    <col min="11013" max="11013" width="14.85546875" style="156" customWidth="1"/>
    <col min="11014" max="11014" width="13.28515625" style="156" customWidth="1"/>
    <col min="11015" max="11015" width="10.5703125" style="156" customWidth="1"/>
    <col min="11016" max="11016" width="12.5703125" style="156" customWidth="1"/>
    <col min="11017" max="11017" width="11.85546875" style="156" customWidth="1"/>
    <col min="11018" max="11018" width="9.28515625" style="156" customWidth="1"/>
    <col min="11019" max="11019" width="10.42578125" style="156" customWidth="1"/>
    <col min="11020" max="11020" width="12.42578125" style="156" customWidth="1"/>
    <col min="11021" max="11021" width="10.85546875" style="156" customWidth="1"/>
    <col min="11022" max="11022" width="12.7109375" style="156" customWidth="1"/>
    <col min="11023" max="11023" width="12.28515625" style="156" customWidth="1"/>
    <col min="11024" max="11024" width="14.85546875" style="156" customWidth="1"/>
    <col min="11025" max="11025" width="11.85546875" style="156" customWidth="1"/>
    <col min="11026" max="11026" width="14.85546875" style="156" customWidth="1"/>
    <col min="11027" max="11027" width="12.28515625" style="156" customWidth="1"/>
    <col min="11028" max="11264" width="8" style="156"/>
    <col min="11265" max="11265" width="4.42578125" style="156" customWidth="1"/>
    <col min="11266" max="11266" width="19.7109375" style="156" customWidth="1"/>
    <col min="11267" max="11267" width="11.7109375" style="156" customWidth="1"/>
    <col min="11268" max="11268" width="11" style="156" customWidth="1"/>
    <col min="11269" max="11269" width="14.85546875" style="156" customWidth="1"/>
    <col min="11270" max="11270" width="13.28515625" style="156" customWidth="1"/>
    <col min="11271" max="11271" width="10.5703125" style="156" customWidth="1"/>
    <col min="11272" max="11272" width="12.5703125" style="156" customWidth="1"/>
    <col min="11273" max="11273" width="11.85546875" style="156" customWidth="1"/>
    <col min="11274" max="11274" width="9.28515625" style="156" customWidth="1"/>
    <col min="11275" max="11275" width="10.42578125" style="156" customWidth="1"/>
    <col min="11276" max="11276" width="12.42578125" style="156" customWidth="1"/>
    <col min="11277" max="11277" width="10.85546875" style="156" customWidth="1"/>
    <col min="11278" max="11278" width="12.7109375" style="156" customWidth="1"/>
    <col min="11279" max="11279" width="12.28515625" style="156" customWidth="1"/>
    <col min="11280" max="11280" width="14.85546875" style="156" customWidth="1"/>
    <col min="11281" max="11281" width="11.85546875" style="156" customWidth="1"/>
    <col min="11282" max="11282" width="14.85546875" style="156" customWidth="1"/>
    <col min="11283" max="11283" width="12.28515625" style="156" customWidth="1"/>
    <col min="11284" max="11520" width="8" style="156"/>
    <col min="11521" max="11521" width="4.42578125" style="156" customWidth="1"/>
    <col min="11522" max="11522" width="19.7109375" style="156" customWidth="1"/>
    <col min="11523" max="11523" width="11.7109375" style="156" customWidth="1"/>
    <col min="11524" max="11524" width="11" style="156" customWidth="1"/>
    <col min="11525" max="11525" width="14.85546875" style="156" customWidth="1"/>
    <col min="11526" max="11526" width="13.28515625" style="156" customWidth="1"/>
    <col min="11527" max="11527" width="10.5703125" style="156" customWidth="1"/>
    <col min="11528" max="11528" width="12.5703125" style="156" customWidth="1"/>
    <col min="11529" max="11529" width="11.85546875" style="156" customWidth="1"/>
    <col min="11530" max="11530" width="9.28515625" style="156" customWidth="1"/>
    <col min="11531" max="11531" width="10.42578125" style="156" customWidth="1"/>
    <col min="11532" max="11532" width="12.42578125" style="156" customWidth="1"/>
    <col min="11533" max="11533" width="10.85546875" style="156" customWidth="1"/>
    <col min="11534" max="11534" width="12.7109375" style="156" customWidth="1"/>
    <col min="11535" max="11535" width="12.28515625" style="156" customWidth="1"/>
    <col min="11536" max="11536" width="14.85546875" style="156" customWidth="1"/>
    <col min="11537" max="11537" width="11.85546875" style="156" customWidth="1"/>
    <col min="11538" max="11538" width="14.85546875" style="156" customWidth="1"/>
    <col min="11539" max="11539" width="12.28515625" style="156" customWidth="1"/>
    <col min="11540" max="11776" width="8" style="156"/>
    <col min="11777" max="11777" width="4.42578125" style="156" customWidth="1"/>
    <col min="11778" max="11778" width="19.7109375" style="156" customWidth="1"/>
    <col min="11779" max="11779" width="11.7109375" style="156" customWidth="1"/>
    <col min="11780" max="11780" width="11" style="156" customWidth="1"/>
    <col min="11781" max="11781" width="14.85546875" style="156" customWidth="1"/>
    <col min="11782" max="11782" width="13.28515625" style="156" customWidth="1"/>
    <col min="11783" max="11783" width="10.5703125" style="156" customWidth="1"/>
    <col min="11784" max="11784" width="12.5703125" style="156" customWidth="1"/>
    <col min="11785" max="11785" width="11.85546875" style="156" customWidth="1"/>
    <col min="11786" max="11786" width="9.28515625" style="156" customWidth="1"/>
    <col min="11787" max="11787" width="10.42578125" style="156" customWidth="1"/>
    <col min="11788" max="11788" width="12.42578125" style="156" customWidth="1"/>
    <col min="11789" max="11789" width="10.85546875" style="156" customWidth="1"/>
    <col min="11790" max="11790" width="12.7109375" style="156" customWidth="1"/>
    <col min="11791" max="11791" width="12.28515625" style="156" customWidth="1"/>
    <col min="11792" max="11792" width="14.85546875" style="156" customWidth="1"/>
    <col min="11793" max="11793" width="11.85546875" style="156" customWidth="1"/>
    <col min="11794" max="11794" width="14.85546875" style="156" customWidth="1"/>
    <col min="11795" max="11795" width="12.28515625" style="156" customWidth="1"/>
    <col min="11796" max="12032" width="8" style="156"/>
    <col min="12033" max="12033" width="4.42578125" style="156" customWidth="1"/>
    <col min="12034" max="12034" width="19.7109375" style="156" customWidth="1"/>
    <col min="12035" max="12035" width="11.7109375" style="156" customWidth="1"/>
    <col min="12036" max="12036" width="11" style="156" customWidth="1"/>
    <col min="12037" max="12037" width="14.85546875" style="156" customWidth="1"/>
    <col min="12038" max="12038" width="13.28515625" style="156" customWidth="1"/>
    <col min="12039" max="12039" width="10.5703125" style="156" customWidth="1"/>
    <col min="12040" max="12040" width="12.5703125" style="156" customWidth="1"/>
    <col min="12041" max="12041" width="11.85546875" style="156" customWidth="1"/>
    <col min="12042" max="12042" width="9.28515625" style="156" customWidth="1"/>
    <col min="12043" max="12043" width="10.42578125" style="156" customWidth="1"/>
    <col min="12044" max="12044" width="12.42578125" style="156" customWidth="1"/>
    <col min="12045" max="12045" width="10.85546875" style="156" customWidth="1"/>
    <col min="12046" max="12046" width="12.7109375" style="156" customWidth="1"/>
    <col min="12047" max="12047" width="12.28515625" style="156" customWidth="1"/>
    <col min="12048" max="12048" width="14.85546875" style="156" customWidth="1"/>
    <col min="12049" max="12049" width="11.85546875" style="156" customWidth="1"/>
    <col min="12050" max="12050" width="14.85546875" style="156" customWidth="1"/>
    <col min="12051" max="12051" width="12.28515625" style="156" customWidth="1"/>
    <col min="12052" max="12288" width="8" style="156"/>
    <col min="12289" max="12289" width="4.42578125" style="156" customWidth="1"/>
    <col min="12290" max="12290" width="19.7109375" style="156" customWidth="1"/>
    <col min="12291" max="12291" width="11.7109375" style="156" customWidth="1"/>
    <col min="12292" max="12292" width="11" style="156" customWidth="1"/>
    <col min="12293" max="12293" width="14.85546875" style="156" customWidth="1"/>
    <col min="12294" max="12294" width="13.28515625" style="156" customWidth="1"/>
    <col min="12295" max="12295" width="10.5703125" style="156" customWidth="1"/>
    <col min="12296" max="12296" width="12.5703125" style="156" customWidth="1"/>
    <col min="12297" max="12297" width="11.85546875" style="156" customWidth="1"/>
    <col min="12298" max="12298" width="9.28515625" style="156" customWidth="1"/>
    <col min="12299" max="12299" width="10.42578125" style="156" customWidth="1"/>
    <col min="12300" max="12300" width="12.42578125" style="156" customWidth="1"/>
    <col min="12301" max="12301" width="10.85546875" style="156" customWidth="1"/>
    <col min="12302" max="12302" width="12.7109375" style="156" customWidth="1"/>
    <col min="12303" max="12303" width="12.28515625" style="156" customWidth="1"/>
    <col min="12304" max="12304" width="14.85546875" style="156" customWidth="1"/>
    <col min="12305" max="12305" width="11.85546875" style="156" customWidth="1"/>
    <col min="12306" max="12306" width="14.85546875" style="156" customWidth="1"/>
    <col min="12307" max="12307" width="12.28515625" style="156" customWidth="1"/>
    <col min="12308" max="12544" width="8" style="156"/>
    <col min="12545" max="12545" width="4.42578125" style="156" customWidth="1"/>
    <col min="12546" max="12546" width="19.7109375" style="156" customWidth="1"/>
    <col min="12547" max="12547" width="11.7109375" style="156" customWidth="1"/>
    <col min="12548" max="12548" width="11" style="156" customWidth="1"/>
    <col min="12549" max="12549" width="14.85546875" style="156" customWidth="1"/>
    <col min="12550" max="12550" width="13.28515625" style="156" customWidth="1"/>
    <col min="12551" max="12551" width="10.5703125" style="156" customWidth="1"/>
    <col min="12552" max="12552" width="12.5703125" style="156" customWidth="1"/>
    <col min="12553" max="12553" width="11.85546875" style="156" customWidth="1"/>
    <col min="12554" max="12554" width="9.28515625" style="156" customWidth="1"/>
    <col min="12555" max="12555" width="10.42578125" style="156" customWidth="1"/>
    <col min="12556" max="12556" width="12.42578125" style="156" customWidth="1"/>
    <col min="12557" max="12557" width="10.85546875" style="156" customWidth="1"/>
    <col min="12558" max="12558" width="12.7109375" style="156" customWidth="1"/>
    <col min="12559" max="12559" width="12.28515625" style="156" customWidth="1"/>
    <col min="12560" max="12560" width="14.85546875" style="156" customWidth="1"/>
    <col min="12561" max="12561" width="11.85546875" style="156" customWidth="1"/>
    <col min="12562" max="12562" width="14.85546875" style="156" customWidth="1"/>
    <col min="12563" max="12563" width="12.28515625" style="156" customWidth="1"/>
    <col min="12564" max="12800" width="8" style="156"/>
    <col min="12801" max="12801" width="4.42578125" style="156" customWidth="1"/>
    <col min="12802" max="12802" width="19.7109375" style="156" customWidth="1"/>
    <col min="12803" max="12803" width="11.7109375" style="156" customWidth="1"/>
    <col min="12804" max="12804" width="11" style="156" customWidth="1"/>
    <col min="12805" max="12805" width="14.85546875" style="156" customWidth="1"/>
    <col min="12806" max="12806" width="13.28515625" style="156" customWidth="1"/>
    <col min="12807" max="12807" width="10.5703125" style="156" customWidth="1"/>
    <col min="12808" max="12808" width="12.5703125" style="156" customWidth="1"/>
    <col min="12809" max="12809" width="11.85546875" style="156" customWidth="1"/>
    <col min="12810" max="12810" width="9.28515625" style="156" customWidth="1"/>
    <col min="12811" max="12811" width="10.42578125" style="156" customWidth="1"/>
    <col min="12812" max="12812" width="12.42578125" style="156" customWidth="1"/>
    <col min="12813" max="12813" width="10.85546875" style="156" customWidth="1"/>
    <col min="12814" max="12814" width="12.7109375" style="156" customWidth="1"/>
    <col min="12815" max="12815" width="12.28515625" style="156" customWidth="1"/>
    <col min="12816" max="12816" width="14.85546875" style="156" customWidth="1"/>
    <col min="12817" max="12817" width="11.85546875" style="156" customWidth="1"/>
    <col min="12818" max="12818" width="14.85546875" style="156" customWidth="1"/>
    <col min="12819" max="12819" width="12.28515625" style="156" customWidth="1"/>
    <col min="12820" max="13056" width="8" style="156"/>
    <col min="13057" max="13057" width="4.42578125" style="156" customWidth="1"/>
    <col min="13058" max="13058" width="19.7109375" style="156" customWidth="1"/>
    <col min="13059" max="13059" width="11.7109375" style="156" customWidth="1"/>
    <col min="13060" max="13060" width="11" style="156" customWidth="1"/>
    <col min="13061" max="13061" width="14.85546875" style="156" customWidth="1"/>
    <col min="13062" max="13062" width="13.28515625" style="156" customWidth="1"/>
    <col min="13063" max="13063" width="10.5703125" style="156" customWidth="1"/>
    <col min="13064" max="13064" width="12.5703125" style="156" customWidth="1"/>
    <col min="13065" max="13065" width="11.85546875" style="156" customWidth="1"/>
    <col min="13066" max="13066" width="9.28515625" style="156" customWidth="1"/>
    <col min="13067" max="13067" width="10.42578125" style="156" customWidth="1"/>
    <col min="13068" max="13068" width="12.42578125" style="156" customWidth="1"/>
    <col min="13069" max="13069" width="10.85546875" style="156" customWidth="1"/>
    <col min="13070" max="13070" width="12.7109375" style="156" customWidth="1"/>
    <col min="13071" max="13071" width="12.28515625" style="156" customWidth="1"/>
    <col min="13072" max="13072" width="14.85546875" style="156" customWidth="1"/>
    <col min="13073" max="13073" width="11.85546875" style="156" customWidth="1"/>
    <col min="13074" max="13074" width="14.85546875" style="156" customWidth="1"/>
    <col min="13075" max="13075" width="12.28515625" style="156" customWidth="1"/>
    <col min="13076" max="13312" width="8" style="156"/>
    <col min="13313" max="13313" width="4.42578125" style="156" customWidth="1"/>
    <col min="13314" max="13314" width="19.7109375" style="156" customWidth="1"/>
    <col min="13315" max="13315" width="11.7109375" style="156" customWidth="1"/>
    <col min="13316" max="13316" width="11" style="156" customWidth="1"/>
    <col min="13317" max="13317" width="14.85546875" style="156" customWidth="1"/>
    <col min="13318" max="13318" width="13.28515625" style="156" customWidth="1"/>
    <col min="13319" max="13319" width="10.5703125" style="156" customWidth="1"/>
    <col min="13320" max="13320" width="12.5703125" style="156" customWidth="1"/>
    <col min="13321" max="13321" width="11.85546875" style="156" customWidth="1"/>
    <col min="13322" max="13322" width="9.28515625" style="156" customWidth="1"/>
    <col min="13323" max="13323" width="10.42578125" style="156" customWidth="1"/>
    <col min="13324" max="13324" width="12.42578125" style="156" customWidth="1"/>
    <col min="13325" max="13325" width="10.85546875" style="156" customWidth="1"/>
    <col min="13326" max="13326" width="12.7109375" style="156" customWidth="1"/>
    <col min="13327" max="13327" width="12.28515625" style="156" customWidth="1"/>
    <col min="13328" max="13328" width="14.85546875" style="156" customWidth="1"/>
    <col min="13329" max="13329" width="11.85546875" style="156" customWidth="1"/>
    <col min="13330" max="13330" width="14.85546875" style="156" customWidth="1"/>
    <col min="13331" max="13331" width="12.28515625" style="156" customWidth="1"/>
    <col min="13332" max="13568" width="8" style="156"/>
    <col min="13569" max="13569" width="4.42578125" style="156" customWidth="1"/>
    <col min="13570" max="13570" width="19.7109375" style="156" customWidth="1"/>
    <col min="13571" max="13571" width="11.7109375" style="156" customWidth="1"/>
    <col min="13572" max="13572" width="11" style="156" customWidth="1"/>
    <col min="13573" max="13573" width="14.85546875" style="156" customWidth="1"/>
    <col min="13574" max="13574" width="13.28515625" style="156" customWidth="1"/>
    <col min="13575" max="13575" width="10.5703125" style="156" customWidth="1"/>
    <col min="13576" max="13576" width="12.5703125" style="156" customWidth="1"/>
    <col min="13577" max="13577" width="11.85546875" style="156" customWidth="1"/>
    <col min="13578" max="13578" width="9.28515625" style="156" customWidth="1"/>
    <col min="13579" max="13579" width="10.42578125" style="156" customWidth="1"/>
    <col min="13580" max="13580" width="12.42578125" style="156" customWidth="1"/>
    <col min="13581" max="13581" width="10.85546875" style="156" customWidth="1"/>
    <col min="13582" max="13582" width="12.7109375" style="156" customWidth="1"/>
    <col min="13583" max="13583" width="12.28515625" style="156" customWidth="1"/>
    <col min="13584" max="13584" width="14.85546875" style="156" customWidth="1"/>
    <col min="13585" max="13585" width="11.85546875" style="156" customWidth="1"/>
    <col min="13586" max="13586" width="14.85546875" style="156" customWidth="1"/>
    <col min="13587" max="13587" width="12.28515625" style="156" customWidth="1"/>
    <col min="13588" max="13824" width="8" style="156"/>
    <col min="13825" max="13825" width="4.42578125" style="156" customWidth="1"/>
    <col min="13826" max="13826" width="19.7109375" style="156" customWidth="1"/>
    <col min="13827" max="13827" width="11.7109375" style="156" customWidth="1"/>
    <col min="13828" max="13828" width="11" style="156" customWidth="1"/>
    <col min="13829" max="13829" width="14.85546875" style="156" customWidth="1"/>
    <col min="13830" max="13830" width="13.28515625" style="156" customWidth="1"/>
    <col min="13831" max="13831" width="10.5703125" style="156" customWidth="1"/>
    <col min="13832" max="13832" width="12.5703125" style="156" customWidth="1"/>
    <col min="13833" max="13833" width="11.85546875" style="156" customWidth="1"/>
    <col min="13834" max="13834" width="9.28515625" style="156" customWidth="1"/>
    <col min="13835" max="13835" width="10.42578125" style="156" customWidth="1"/>
    <col min="13836" max="13836" width="12.42578125" style="156" customWidth="1"/>
    <col min="13837" max="13837" width="10.85546875" style="156" customWidth="1"/>
    <col min="13838" max="13838" width="12.7109375" style="156" customWidth="1"/>
    <col min="13839" max="13839" width="12.28515625" style="156" customWidth="1"/>
    <col min="13840" max="13840" width="14.85546875" style="156" customWidth="1"/>
    <col min="13841" max="13841" width="11.85546875" style="156" customWidth="1"/>
    <col min="13842" max="13842" width="14.85546875" style="156" customWidth="1"/>
    <col min="13843" max="13843" width="12.28515625" style="156" customWidth="1"/>
    <col min="13844" max="14080" width="8" style="156"/>
    <col min="14081" max="14081" width="4.42578125" style="156" customWidth="1"/>
    <col min="14082" max="14082" width="19.7109375" style="156" customWidth="1"/>
    <col min="14083" max="14083" width="11.7109375" style="156" customWidth="1"/>
    <col min="14084" max="14084" width="11" style="156" customWidth="1"/>
    <col min="14085" max="14085" width="14.85546875" style="156" customWidth="1"/>
    <col min="14086" max="14086" width="13.28515625" style="156" customWidth="1"/>
    <col min="14087" max="14087" width="10.5703125" style="156" customWidth="1"/>
    <col min="14088" max="14088" width="12.5703125" style="156" customWidth="1"/>
    <col min="14089" max="14089" width="11.85546875" style="156" customWidth="1"/>
    <col min="14090" max="14090" width="9.28515625" style="156" customWidth="1"/>
    <col min="14091" max="14091" width="10.42578125" style="156" customWidth="1"/>
    <col min="14092" max="14092" width="12.42578125" style="156" customWidth="1"/>
    <col min="14093" max="14093" width="10.85546875" style="156" customWidth="1"/>
    <col min="14094" max="14094" width="12.7109375" style="156" customWidth="1"/>
    <col min="14095" max="14095" width="12.28515625" style="156" customWidth="1"/>
    <col min="14096" max="14096" width="14.85546875" style="156" customWidth="1"/>
    <col min="14097" max="14097" width="11.85546875" style="156" customWidth="1"/>
    <col min="14098" max="14098" width="14.85546875" style="156" customWidth="1"/>
    <col min="14099" max="14099" width="12.28515625" style="156" customWidth="1"/>
    <col min="14100" max="14336" width="8" style="156"/>
    <col min="14337" max="14337" width="4.42578125" style="156" customWidth="1"/>
    <col min="14338" max="14338" width="19.7109375" style="156" customWidth="1"/>
    <col min="14339" max="14339" width="11.7109375" style="156" customWidth="1"/>
    <col min="14340" max="14340" width="11" style="156" customWidth="1"/>
    <col min="14341" max="14341" width="14.85546875" style="156" customWidth="1"/>
    <col min="14342" max="14342" width="13.28515625" style="156" customWidth="1"/>
    <col min="14343" max="14343" width="10.5703125" style="156" customWidth="1"/>
    <col min="14344" max="14344" width="12.5703125" style="156" customWidth="1"/>
    <col min="14345" max="14345" width="11.85546875" style="156" customWidth="1"/>
    <col min="14346" max="14346" width="9.28515625" style="156" customWidth="1"/>
    <col min="14347" max="14347" width="10.42578125" style="156" customWidth="1"/>
    <col min="14348" max="14348" width="12.42578125" style="156" customWidth="1"/>
    <col min="14349" max="14349" width="10.85546875" style="156" customWidth="1"/>
    <col min="14350" max="14350" width="12.7109375" style="156" customWidth="1"/>
    <col min="14351" max="14351" width="12.28515625" style="156" customWidth="1"/>
    <col min="14352" max="14352" width="14.85546875" style="156" customWidth="1"/>
    <col min="14353" max="14353" width="11.85546875" style="156" customWidth="1"/>
    <col min="14354" max="14354" width="14.85546875" style="156" customWidth="1"/>
    <col min="14355" max="14355" width="12.28515625" style="156" customWidth="1"/>
    <col min="14356" max="14592" width="8" style="156"/>
    <col min="14593" max="14593" width="4.42578125" style="156" customWidth="1"/>
    <col min="14594" max="14594" width="19.7109375" style="156" customWidth="1"/>
    <col min="14595" max="14595" width="11.7109375" style="156" customWidth="1"/>
    <col min="14596" max="14596" width="11" style="156" customWidth="1"/>
    <col min="14597" max="14597" width="14.85546875" style="156" customWidth="1"/>
    <col min="14598" max="14598" width="13.28515625" style="156" customWidth="1"/>
    <col min="14599" max="14599" width="10.5703125" style="156" customWidth="1"/>
    <col min="14600" max="14600" width="12.5703125" style="156" customWidth="1"/>
    <col min="14601" max="14601" width="11.85546875" style="156" customWidth="1"/>
    <col min="14602" max="14602" width="9.28515625" style="156" customWidth="1"/>
    <col min="14603" max="14603" width="10.42578125" style="156" customWidth="1"/>
    <col min="14604" max="14604" width="12.42578125" style="156" customWidth="1"/>
    <col min="14605" max="14605" width="10.85546875" style="156" customWidth="1"/>
    <col min="14606" max="14606" width="12.7109375" style="156" customWidth="1"/>
    <col min="14607" max="14607" width="12.28515625" style="156" customWidth="1"/>
    <col min="14608" max="14608" width="14.85546875" style="156" customWidth="1"/>
    <col min="14609" max="14609" width="11.85546875" style="156" customWidth="1"/>
    <col min="14610" max="14610" width="14.85546875" style="156" customWidth="1"/>
    <col min="14611" max="14611" width="12.28515625" style="156" customWidth="1"/>
    <col min="14612" max="14848" width="8" style="156"/>
    <col min="14849" max="14849" width="4.42578125" style="156" customWidth="1"/>
    <col min="14850" max="14850" width="19.7109375" style="156" customWidth="1"/>
    <col min="14851" max="14851" width="11.7109375" style="156" customWidth="1"/>
    <col min="14852" max="14852" width="11" style="156" customWidth="1"/>
    <col min="14853" max="14853" width="14.85546875" style="156" customWidth="1"/>
    <col min="14854" max="14854" width="13.28515625" style="156" customWidth="1"/>
    <col min="14855" max="14855" width="10.5703125" style="156" customWidth="1"/>
    <col min="14856" max="14856" width="12.5703125" style="156" customWidth="1"/>
    <col min="14857" max="14857" width="11.85546875" style="156" customWidth="1"/>
    <col min="14858" max="14858" width="9.28515625" style="156" customWidth="1"/>
    <col min="14859" max="14859" width="10.42578125" style="156" customWidth="1"/>
    <col min="14860" max="14860" width="12.42578125" style="156" customWidth="1"/>
    <col min="14861" max="14861" width="10.85546875" style="156" customWidth="1"/>
    <col min="14862" max="14862" width="12.7109375" style="156" customWidth="1"/>
    <col min="14863" max="14863" width="12.28515625" style="156" customWidth="1"/>
    <col min="14864" max="14864" width="14.85546875" style="156" customWidth="1"/>
    <col min="14865" max="14865" width="11.85546875" style="156" customWidth="1"/>
    <col min="14866" max="14866" width="14.85546875" style="156" customWidth="1"/>
    <col min="14867" max="14867" width="12.28515625" style="156" customWidth="1"/>
    <col min="14868" max="15104" width="8" style="156"/>
    <col min="15105" max="15105" width="4.42578125" style="156" customWidth="1"/>
    <col min="15106" max="15106" width="19.7109375" style="156" customWidth="1"/>
    <col min="15107" max="15107" width="11.7109375" style="156" customWidth="1"/>
    <col min="15108" max="15108" width="11" style="156" customWidth="1"/>
    <col min="15109" max="15109" width="14.85546875" style="156" customWidth="1"/>
    <col min="15110" max="15110" width="13.28515625" style="156" customWidth="1"/>
    <col min="15111" max="15111" width="10.5703125" style="156" customWidth="1"/>
    <col min="15112" max="15112" width="12.5703125" style="156" customWidth="1"/>
    <col min="15113" max="15113" width="11.85546875" style="156" customWidth="1"/>
    <col min="15114" max="15114" width="9.28515625" style="156" customWidth="1"/>
    <col min="15115" max="15115" width="10.42578125" style="156" customWidth="1"/>
    <col min="15116" max="15116" width="12.42578125" style="156" customWidth="1"/>
    <col min="15117" max="15117" width="10.85546875" style="156" customWidth="1"/>
    <col min="15118" max="15118" width="12.7109375" style="156" customWidth="1"/>
    <col min="15119" max="15119" width="12.28515625" style="156" customWidth="1"/>
    <col min="15120" max="15120" width="14.85546875" style="156" customWidth="1"/>
    <col min="15121" max="15121" width="11.85546875" style="156" customWidth="1"/>
    <col min="15122" max="15122" width="14.85546875" style="156" customWidth="1"/>
    <col min="15123" max="15123" width="12.28515625" style="156" customWidth="1"/>
    <col min="15124" max="15360" width="8" style="156"/>
    <col min="15361" max="15361" width="4.42578125" style="156" customWidth="1"/>
    <col min="15362" max="15362" width="19.7109375" style="156" customWidth="1"/>
    <col min="15363" max="15363" width="11.7109375" style="156" customWidth="1"/>
    <col min="15364" max="15364" width="11" style="156" customWidth="1"/>
    <col min="15365" max="15365" width="14.85546875" style="156" customWidth="1"/>
    <col min="15366" max="15366" width="13.28515625" style="156" customWidth="1"/>
    <col min="15367" max="15367" width="10.5703125" style="156" customWidth="1"/>
    <col min="15368" max="15368" width="12.5703125" style="156" customWidth="1"/>
    <col min="15369" max="15369" width="11.85546875" style="156" customWidth="1"/>
    <col min="15370" max="15370" width="9.28515625" style="156" customWidth="1"/>
    <col min="15371" max="15371" width="10.42578125" style="156" customWidth="1"/>
    <col min="15372" max="15372" width="12.42578125" style="156" customWidth="1"/>
    <col min="15373" max="15373" width="10.85546875" style="156" customWidth="1"/>
    <col min="15374" max="15374" width="12.7109375" style="156" customWidth="1"/>
    <col min="15375" max="15375" width="12.28515625" style="156" customWidth="1"/>
    <col min="15376" max="15376" width="14.85546875" style="156" customWidth="1"/>
    <col min="15377" max="15377" width="11.85546875" style="156" customWidth="1"/>
    <col min="15378" max="15378" width="14.85546875" style="156" customWidth="1"/>
    <col min="15379" max="15379" width="12.28515625" style="156" customWidth="1"/>
    <col min="15380" max="15616" width="8" style="156"/>
    <col min="15617" max="15617" width="4.42578125" style="156" customWidth="1"/>
    <col min="15618" max="15618" width="19.7109375" style="156" customWidth="1"/>
    <col min="15619" max="15619" width="11.7109375" style="156" customWidth="1"/>
    <col min="15620" max="15620" width="11" style="156" customWidth="1"/>
    <col min="15621" max="15621" width="14.85546875" style="156" customWidth="1"/>
    <col min="15622" max="15622" width="13.28515625" style="156" customWidth="1"/>
    <col min="15623" max="15623" width="10.5703125" style="156" customWidth="1"/>
    <col min="15624" max="15624" width="12.5703125" style="156" customWidth="1"/>
    <col min="15625" max="15625" width="11.85546875" style="156" customWidth="1"/>
    <col min="15626" max="15626" width="9.28515625" style="156" customWidth="1"/>
    <col min="15627" max="15627" width="10.42578125" style="156" customWidth="1"/>
    <col min="15628" max="15628" width="12.42578125" style="156" customWidth="1"/>
    <col min="15629" max="15629" width="10.85546875" style="156" customWidth="1"/>
    <col min="15630" max="15630" width="12.7109375" style="156" customWidth="1"/>
    <col min="15631" max="15631" width="12.28515625" style="156" customWidth="1"/>
    <col min="15632" max="15632" width="14.85546875" style="156" customWidth="1"/>
    <col min="15633" max="15633" width="11.85546875" style="156" customWidth="1"/>
    <col min="15634" max="15634" width="14.85546875" style="156" customWidth="1"/>
    <col min="15635" max="15635" width="12.28515625" style="156" customWidth="1"/>
    <col min="15636" max="15872" width="8" style="156"/>
    <col min="15873" max="15873" width="4.42578125" style="156" customWidth="1"/>
    <col min="15874" max="15874" width="19.7109375" style="156" customWidth="1"/>
    <col min="15875" max="15875" width="11.7109375" style="156" customWidth="1"/>
    <col min="15876" max="15876" width="11" style="156" customWidth="1"/>
    <col min="15877" max="15877" width="14.85546875" style="156" customWidth="1"/>
    <col min="15878" max="15878" width="13.28515625" style="156" customWidth="1"/>
    <col min="15879" max="15879" width="10.5703125" style="156" customWidth="1"/>
    <col min="15880" max="15880" width="12.5703125" style="156" customWidth="1"/>
    <col min="15881" max="15881" width="11.85546875" style="156" customWidth="1"/>
    <col min="15882" max="15882" width="9.28515625" style="156" customWidth="1"/>
    <col min="15883" max="15883" width="10.42578125" style="156" customWidth="1"/>
    <col min="15884" max="15884" width="12.42578125" style="156" customWidth="1"/>
    <col min="15885" max="15885" width="10.85546875" style="156" customWidth="1"/>
    <col min="15886" max="15886" width="12.7109375" style="156" customWidth="1"/>
    <col min="15887" max="15887" width="12.28515625" style="156" customWidth="1"/>
    <col min="15888" max="15888" width="14.85546875" style="156" customWidth="1"/>
    <col min="15889" max="15889" width="11.85546875" style="156" customWidth="1"/>
    <col min="15890" max="15890" width="14.85546875" style="156" customWidth="1"/>
    <col min="15891" max="15891" width="12.28515625" style="156" customWidth="1"/>
    <col min="15892" max="16128" width="8" style="156"/>
    <col min="16129" max="16129" width="4.42578125" style="156" customWidth="1"/>
    <col min="16130" max="16130" width="19.7109375" style="156" customWidth="1"/>
    <col min="16131" max="16131" width="11.7109375" style="156" customWidth="1"/>
    <col min="16132" max="16132" width="11" style="156" customWidth="1"/>
    <col min="16133" max="16133" width="14.85546875" style="156" customWidth="1"/>
    <col min="16134" max="16134" width="13.28515625" style="156" customWidth="1"/>
    <col min="16135" max="16135" width="10.5703125" style="156" customWidth="1"/>
    <col min="16136" max="16136" width="12.5703125" style="156" customWidth="1"/>
    <col min="16137" max="16137" width="11.85546875" style="156" customWidth="1"/>
    <col min="16138" max="16138" width="9.28515625" style="156" customWidth="1"/>
    <col min="16139" max="16139" width="10.42578125" style="156" customWidth="1"/>
    <col min="16140" max="16140" width="12.42578125" style="156" customWidth="1"/>
    <col min="16141" max="16141" width="10.85546875" style="156" customWidth="1"/>
    <col min="16142" max="16142" width="12.7109375" style="156" customWidth="1"/>
    <col min="16143" max="16143" width="12.28515625" style="156" customWidth="1"/>
    <col min="16144" max="16144" width="14.85546875" style="156" customWidth="1"/>
    <col min="16145" max="16145" width="11.85546875" style="156" customWidth="1"/>
    <col min="16146" max="16146" width="14.85546875" style="156" customWidth="1"/>
    <col min="16147" max="16147" width="12.28515625" style="156" customWidth="1"/>
    <col min="16148" max="16384" width="8" style="156"/>
  </cols>
  <sheetData>
    <row r="1" spans="1:19" ht="18.75" customHeight="1">
      <c r="A1" s="391" t="s">
        <v>148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:19" s="210" customFormat="1" ht="20.25" customHeight="1" thickBot="1">
      <c r="A2" s="392" t="s">
        <v>250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ht="15" customHeight="1" thickTop="1">
      <c r="A3" s="374" t="s">
        <v>2</v>
      </c>
      <c r="B3" s="362" t="s">
        <v>62</v>
      </c>
      <c r="C3" s="395" t="s">
        <v>150</v>
      </c>
      <c r="D3" s="397" t="s">
        <v>222</v>
      </c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8"/>
    </row>
    <row r="4" spans="1:19" ht="16.5" customHeight="1">
      <c r="A4" s="393"/>
      <c r="B4" s="394"/>
      <c r="C4" s="396"/>
      <c r="D4" s="399" t="s">
        <v>151</v>
      </c>
      <c r="E4" s="400" t="s">
        <v>152</v>
      </c>
      <c r="F4" s="401" t="s">
        <v>245</v>
      </c>
      <c r="G4" s="400" t="s">
        <v>152</v>
      </c>
      <c r="H4" s="401" t="s">
        <v>118</v>
      </c>
      <c r="I4" s="400" t="s">
        <v>152</v>
      </c>
      <c r="J4" s="401" t="s">
        <v>153</v>
      </c>
      <c r="K4" s="400" t="s">
        <v>152</v>
      </c>
      <c r="L4" s="401" t="s">
        <v>154</v>
      </c>
      <c r="M4" s="400" t="s">
        <v>152</v>
      </c>
      <c r="N4" s="401" t="s">
        <v>155</v>
      </c>
      <c r="O4" s="400" t="s">
        <v>152</v>
      </c>
      <c r="P4" s="401" t="s">
        <v>156</v>
      </c>
      <c r="Q4" s="400" t="s">
        <v>152</v>
      </c>
      <c r="R4" s="401" t="s">
        <v>130</v>
      </c>
      <c r="S4" s="402" t="s">
        <v>152</v>
      </c>
    </row>
    <row r="5" spans="1:19" ht="72" customHeight="1">
      <c r="A5" s="393"/>
      <c r="B5" s="394"/>
      <c r="C5" s="396"/>
      <c r="D5" s="399"/>
      <c r="E5" s="400"/>
      <c r="F5" s="401"/>
      <c r="G5" s="400"/>
      <c r="H5" s="401"/>
      <c r="I5" s="400"/>
      <c r="J5" s="401"/>
      <c r="K5" s="400"/>
      <c r="L5" s="401"/>
      <c r="M5" s="400"/>
      <c r="N5" s="401"/>
      <c r="O5" s="400"/>
      <c r="P5" s="401"/>
      <c r="Q5" s="400"/>
      <c r="R5" s="401"/>
      <c r="S5" s="402"/>
    </row>
    <row r="6" spans="1:19" ht="24.75" customHeight="1">
      <c r="A6" s="281" t="s">
        <v>110</v>
      </c>
      <c r="B6" s="282"/>
      <c r="C6" s="4">
        <v>994651</v>
      </c>
      <c r="D6" s="4">
        <v>297759</v>
      </c>
      <c r="E6" s="5">
        <f>D6/C6</f>
        <v>0.2993602781277051</v>
      </c>
      <c r="F6" s="4">
        <v>141311</v>
      </c>
      <c r="G6" s="5">
        <f>F6/C6</f>
        <v>0.14207093744439003</v>
      </c>
      <c r="H6" s="4">
        <v>651634</v>
      </c>
      <c r="I6" s="5">
        <f>H6/C6</f>
        <v>0.65513833495366713</v>
      </c>
      <c r="J6" s="4">
        <v>336204</v>
      </c>
      <c r="K6" s="5">
        <f>J6/C6</f>
        <v>0.33801202632883293</v>
      </c>
      <c r="L6" s="4">
        <v>26209</v>
      </c>
      <c r="M6" s="5">
        <f>L6/C6</f>
        <v>2.6349945860407318E-2</v>
      </c>
      <c r="N6" s="4">
        <v>217352</v>
      </c>
      <c r="O6" s="5">
        <f>N6/C6</f>
        <v>0.21852086812359309</v>
      </c>
      <c r="P6" s="4">
        <v>2156</v>
      </c>
      <c r="Q6" s="5">
        <f>P6/C6</f>
        <v>2.1675944627814179E-3</v>
      </c>
      <c r="R6" s="4">
        <v>73027</v>
      </c>
      <c r="S6" s="6">
        <f>R6/C6</f>
        <v>7.341972209347801E-2</v>
      </c>
    </row>
    <row r="7" spans="1:19" s="202" customFormat="1" ht="31.5" customHeight="1">
      <c r="A7" s="403" t="s">
        <v>4</v>
      </c>
      <c r="B7" s="404"/>
      <c r="C7" s="142">
        <f>SUM(C8,C14,C21,C30,C32,C39,C47,C52)</f>
        <v>144488</v>
      </c>
      <c r="D7" s="142">
        <f>SUM(D8,D14,D21,D30,D32,D39,D47,D52)</f>
        <v>40688</v>
      </c>
      <c r="E7" s="143">
        <f>D7/$C$7</f>
        <v>0.28160124024140415</v>
      </c>
      <c r="F7" s="142">
        <f>SUM(F8,F14,F21,F30,F32,F39,F47,F52)</f>
        <v>19700</v>
      </c>
      <c r="G7" s="143">
        <f>F7/$C$7</f>
        <v>0.13634350257460828</v>
      </c>
      <c r="H7" s="142">
        <f>SUM(H8,H14,H21,H30,H32,H39,H47,H52)</f>
        <v>98587</v>
      </c>
      <c r="I7" s="143">
        <f>H7/$C$7</f>
        <v>0.68231963900116277</v>
      </c>
      <c r="J7" s="142">
        <f>SUM(J8,J14,J21,J30,J32,J39,J47,J52)</f>
        <v>50551</v>
      </c>
      <c r="K7" s="143">
        <f>J7/$C$7</f>
        <v>0.34986296439842757</v>
      </c>
      <c r="L7" s="142">
        <f>SUM(L8,L14,L21,L30,L32,L39,L47,L52)</f>
        <v>1558</v>
      </c>
      <c r="M7" s="211">
        <f>L7/$C$7</f>
        <v>1.0782902386357344E-2</v>
      </c>
      <c r="N7" s="142">
        <f>SUM(N8,N14,N21,N30,N32,N39,N47,N52)</f>
        <v>27671</v>
      </c>
      <c r="O7" s="143">
        <f>N7/$C$7</f>
        <v>0.19151071369248657</v>
      </c>
      <c r="P7" s="142">
        <f>SUM(P8,P14,P21,P30,P32,P39,P47,P52)</f>
        <v>249</v>
      </c>
      <c r="Q7" s="211">
        <f>P7/$C$7</f>
        <v>1.7233265046232213E-3</v>
      </c>
      <c r="R7" s="142">
        <f>SUM(R8,R14,R21,R30,R32,R39,R47,R52)</f>
        <v>7626</v>
      </c>
      <c r="S7" s="201">
        <f t="shared" ref="S7:S57" si="0">R7/C7</f>
        <v>5.2779469575328052E-2</v>
      </c>
    </row>
    <row r="8" spans="1:19" s="213" customFormat="1" ht="30.75" customHeight="1">
      <c r="A8" s="367" t="s">
        <v>167</v>
      </c>
      <c r="B8" s="405"/>
      <c r="C8" s="146">
        <f>SUM(C9:C13)</f>
        <v>14107</v>
      </c>
      <c r="D8" s="146">
        <f>SUM(D9:D13)</f>
        <v>4943</v>
      </c>
      <c r="E8" s="147">
        <f t="shared" ref="E8:E13" si="1">D8/C8</f>
        <v>0.35039342170553628</v>
      </c>
      <c r="F8" s="146">
        <f>SUM(F9:F13)</f>
        <v>2642</v>
      </c>
      <c r="G8" s="147">
        <f t="shared" ref="G8:G31" si="2">F8/C8</f>
        <v>0.18728290919401716</v>
      </c>
      <c r="H8" s="146">
        <f>SUM(H9:H13)</f>
        <v>9493</v>
      </c>
      <c r="I8" s="147">
        <f>H8/$C$8</f>
        <v>0.67292833345147796</v>
      </c>
      <c r="J8" s="146">
        <f>SUM(J9:J13)</f>
        <v>4267</v>
      </c>
      <c r="K8" s="147">
        <f>J8/$C$8</f>
        <v>0.30247394910328207</v>
      </c>
      <c r="L8" s="146">
        <f>SUM(L9:L13)</f>
        <v>215</v>
      </c>
      <c r="M8" s="212">
        <f>L8/$C$8</f>
        <v>1.5240660664918125E-2</v>
      </c>
      <c r="N8" s="146">
        <f>SUM(N9:N13)</f>
        <v>2891</v>
      </c>
      <c r="O8" s="147">
        <f>N8/$C$8</f>
        <v>0.20493372084780606</v>
      </c>
      <c r="P8" s="146">
        <f>SUM(P9:P13)</f>
        <v>11</v>
      </c>
      <c r="Q8" s="212">
        <f>P8/$C$8</f>
        <v>7.7975473169348555E-4</v>
      </c>
      <c r="R8" s="146">
        <f>SUM(R9:R13)</f>
        <v>498</v>
      </c>
      <c r="S8" s="148">
        <f t="shared" si="0"/>
        <v>3.5301623307577801E-2</v>
      </c>
    </row>
    <row r="9" spans="1:19" s="136" customFormat="1" ht="16.5" customHeight="1">
      <c r="A9" s="214">
        <v>1</v>
      </c>
      <c r="B9" s="151" t="s">
        <v>5</v>
      </c>
      <c r="C9" s="152">
        <f>[2]Z22_bezrobot_szczegolna_sytuac!C8</f>
        <v>3221</v>
      </c>
      <c r="D9" s="152">
        <f>[2]Z22_bezrobot_szczegolna_sytuac!D8</f>
        <v>990</v>
      </c>
      <c r="E9" s="154">
        <f t="shared" si="1"/>
        <v>0.30735796336541449</v>
      </c>
      <c r="F9" s="152">
        <f>[2]Z22_bezrobot_szczegolna_sytuac!F8</f>
        <v>463</v>
      </c>
      <c r="G9" s="154">
        <f t="shared" si="2"/>
        <v>0.14374417882645141</v>
      </c>
      <c r="H9" s="152">
        <f>[2]Z22_bezrobot_szczegolna_sytuac!H8</f>
        <v>2164</v>
      </c>
      <c r="I9" s="154">
        <f t="shared" ref="I9:I31" si="3">H9/C9</f>
        <v>0.67184104315429993</v>
      </c>
      <c r="J9" s="152">
        <f>[2]Z22_bezrobot_szczegolna_sytuac!J8</f>
        <v>1196</v>
      </c>
      <c r="K9" s="154">
        <f t="shared" ref="K9:K31" si="4">J9/C9</f>
        <v>0.37131325675256133</v>
      </c>
      <c r="L9" s="152">
        <f>[2]Z22_bezrobot_szczegolna_sytuac!L8</f>
        <v>0</v>
      </c>
      <c r="M9" s="215">
        <f t="shared" ref="M9:M31" si="5">L9/C9</f>
        <v>0</v>
      </c>
      <c r="N9" s="152">
        <f>[2]Z22_bezrobot_szczegolna_sytuac!N8</f>
        <v>587</v>
      </c>
      <c r="O9" s="154">
        <f t="shared" ref="O9:O31" si="6">N9/C9</f>
        <v>0.18224153989444272</v>
      </c>
      <c r="P9" s="152">
        <f>[2]Z22_bezrobot_szczegolna_sytuac!P8</f>
        <v>2</v>
      </c>
      <c r="Q9" s="215">
        <f t="shared" ref="Q9:Q31" si="7">P9/C9</f>
        <v>6.2092517851598881E-4</v>
      </c>
      <c r="R9" s="152">
        <f>[2]Z22_bezrobot_szczegolna_sytuac!R8</f>
        <v>135</v>
      </c>
      <c r="S9" s="155">
        <f t="shared" si="0"/>
        <v>4.1912449549829249E-2</v>
      </c>
    </row>
    <row r="10" spans="1:19" s="136" customFormat="1" ht="16.5" customHeight="1">
      <c r="A10" s="214">
        <v>2</v>
      </c>
      <c r="B10" s="151" t="s">
        <v>6</v>
      </c>
      <c r="C10" s="152">
        <f>[2]Z22_bezrobot_szczegolna_sytuac!C9</f>
        <v>2097</v>
      </c>
      <c r="D10" s="152">
        <f>[2]Z22_bezrobot_szczegolna_sytuac!D9</f>
        <v>746</v>
      </c>
      <c r="E10" s="154">
        <f t="shared" si="1"/>
        <v>0.35574630424415832</v>
      </c>
      <c r="F10" s="152">
        <f>[2]Z22_bezrobot_szczegolna_sytuac!F9</f>
        <v>426</v>
      </c>
      <c r="G10" s="154">
        <f t="shared" si="2"/>
        <v>0.20314735336194564</v>
      </c>
      <c r="H10" s="152">
        <f>[2]Z22_bezrobot_szczegolna_sytuac!H9</f>
        <v>1293</v>
      </c>
      <c r="I10" s="154">
        <f t="shared" si="3"/>
        <v>0.61659513590844062</v>
      </c>
      <c r="J10" s="152">
        <f>[2]Z22_bezrobot_szczegolna_sytuac!J9</f>
        <v>700</v>
      </c>
      <c r="K10" s="154">
        <f t="shared" si="4"/>
        <v>0.33381020505484027</v>
      </c>
      <c r="L10" s="152">
        <f>[2]Z22_bezrobot_szczegolna_sytuac!L9</f>
        <v>0</v>
      </c>
      <c r="M10" s="215">
        <f t="shared" si="5"/>
        <v>0</v>
      </c>
      <c r="N10" s="152">
        <f>[2]Z22_bezrobot_szczegolna_sytuac!N9</f>
        <v>349</v>
      </c>
      <c r="O10" s="154">
        <f t="shared" si="6"/>
        <v>0.16642823080591321</v>
      </c>
      <c r="P10" s="152">
        <f>[2]Z22_bezrobot_szczegolna_sytuac!P9</f>
        <v>2</v>
      </c>
      <c r="Q10" s="215">
        <f t="shared" si="7"/>
        <v>9.5374344301382924E-4</v>
      </c>
      <c r="R10" s="152">
        <f>[2]Z22_bezrobot_szczegolna_sytuac!R9</f>
        <v>120</v>
      </c>
      <c r="S10" s="155">
        <f t="shared" si="0"/>
        <v>5.7224606580829757E-2</v>
      </c>
    </row>
    <row r="11" spans="1:19" s="136" customFormat="1" ht="16.5" customHeight="1">
      <c r="A11" s="214">
        <v>3</v>
      </c>
      <c r="B11" s="151" t="s">
        <v>7</v>
      </c>
      <c r="C11" s="152">
        <f>[2]Z22_bezrobot_szczegolna_sytuac!C10</f>
        <v>3224</v>
      </c>
      <c r="D11" s="152">
        <f>[2]Z22_bezrobot_szczegolna_sytuac!D10</f>
        <v>1211</v>
      </c>
      <c r="E11" s="154">
        <f t="shared" si="1"/>
        <v>0.37562034739454092</v>
      </c>
      <c r="F11" s="152">
        <f>[2]Z22_bezrobot_szczegolna_sytuac!F10</f>
        <v>662</v>
      </c>
      <c r="G11" s="154">
        <f t="shared" si="2"/>
        <v>0.2053349875930521</v>
      </c>
      <c r="H11" s="152">
        <f>[2]Z22_bezrobot_szczegolna_sytuac!H10</f>
        <v>2194</v>
      </c>
      <c r="I11" s="154">
        <f t="shared" si="3"/>
        <v>0.6805210918114144</v>
      </c>
      <c r="J11" s="152">
        <f>[2]Z22_bezrobot_szczegolna_sytuac!J10</f>
        <v>962</v>
      </c>
      <c r="K11" s="154">
        <f t="shared" si="4"/>
        <v>0.29838709677419356</v>
      </c>
      <c r="L11" s="152">
        <f>[2]Z22_bezrobot_szczegolna_sytuac!L10</f>
        <v>10</v>
      </c>
      <c r="M11" s="215">
        <f t="shared" si="5"/>
        <v>3.1017369727047149E-3</v>
      </c>
      <c r="N11" s="152">
        <f>[2]Z22_bezrobot_szczegolna_sytuac!N10</f>
        <v>723</v>
      </c>
      <c r="O11" s="154">
        <f t="shared" si="6"/>
        <v>0.22425558312655086</v>
      </c>
      <c r="P11" s="152">
        <f>[2]Z22_bezrobot_szczegolna_sytuac!P10</f>
        <v>4</v>
      </c>
      <c r="Q11" s="215">
        <f t="shared" si="7"/>
        <v>1.2406947890818859E-3</v>
      </c>
      <c r="R11" s="152">
        <f>[2]Z22_bezrobot_szczegolna_sytuac!R10</f>
        <v>111</v>
      </c>
      <c r="S11" s="155">
        <f t="shared" si="0"/>
        <v>3.4429280397022331E-2</v>
      </c>
    </row>
    <row r="12" spans="1:19" s="136" customFormat="1" ht="16.5" customHeight="1">
      <c r="A12" s="214">
        <v>4</v>
      </c>
      <c r="B12" s="151" t="s">
        <v>33</v>
      </c>
      <c r="C12" s="152">
        <f>[2]Z22_bezrobot_szczegolna_sytuac!C11</f>
        <v>3362</v>
      </c>
      <c r="D12" s="152">
        <f>[2]Z22_bezrobot_szczegolna_sytuac!D11</f>
        <v>1253</v>
      </c>
      <c r="E12" s="154">
        <f t="shared" si="1"/>
        <v>0.3726948245092207</v>
      </c>
      <c r="F12" s="152">
        <f>[2]Z22_bezrobot_szczegolna_sytuac!F11</f>
        <v>724</v>
      </c>
      <c r="G12" s="154">
        <f t="shared" si="2"/>
        <v>0.21534800713860797</v>
      </c>
      <c r="H12" s="152">
        <f>[2]Z22_bezrobot_szczegolna_sytuac!H11</f>
        <v>2286</v>
      </c>
      <c r="I12" s="154">
        <f t="shared" si="3"/>
        <v>0.67995240928019041</v>
      </c>
      <c r="J12" s="152">
        <f>[2]Z22_bezrobot_szczegolna_sytuac!J11</f>
        <v>803</v>
      </c>
      <c r="K12" s="154">
        <f t="shared" si="4"/>
        <v>0.2388459250446163</v>
      </c>
      <c r="L12" s="152">
        <f>[2]Z22_bezrobot_szczegolna_sytuac!L11</f>
        <v>131</v>
      </c>
      <c r="M12" s="215">
        <f t="shared" si="5"/>
        <v>3.8964901844140393E-2</v>
      </c>
      <c r="N12" s="152">
        <f>[2]Z22_bezrobot_szczegolna_sytuac!N11</f>
        <v>782</v>
      </c>
      <c r="O12" s="154">
        <f t="shared" si="6"/>
        <v>0.23259964306960143</v>
      </c>
      <c r="P12" s="152">
        <f>[2]Z22_bezrobot_szczegolna_sytuac!P11</f>
        <v>3</v>
      </c>
      <c r="Q12" s="215">
        <f t="shared" si="7"/>
        <v>8.92325996430696E-4</v>
      </c>
      <c r="R12" s="152">
        <f>[2]Z22_bezrobot_szczegolna_sytuac!R11</f>
        <v>67</v>
      </c>
      <c r="S12" s="155">
        <f t="shared" si="0"/>
        <v>1.9928613920285543E-2</v>
      </c>
    </row>
    <row r="13" spans="1:19" s="136" customFormat="1" ht="16.5" customHeight="1">
      <c r="A13" s="214">
        <v>5</v>
      </c>
      <c r="B13" s="151" t="s">
        <v>49</v>
      </c>
      <c r="C13" s="152">
        <f>[2]Z22_bezrobot_szczegolna_sytuac!C12</f>
        <v>2203</v>
      </c>
      <c r="D13" s="152">
        <f>[2]Z22_bezrobot_szczegolna_sytuac!D12</f>
        <v>743</v>
      </c>
      <c r="E13" s="154">
        <f t="shared" si="1"/>
        <v>0.33726736268724467</v>
      </c>
      <c r="F13" s="152">
        <f>[2]Z22_bezrobot_szczegolna_sytuac!F12</f>
        <v>367</v>
      </c>
      <c r="G13" s="154">
        <f t="shared" si="2"/>
        <v>0.16659101225601453</v>
      </c>
      <c r="H13" s="152">
        <f>[2]Z22_bezrobot_szczegolna_sytuac!H12</f>
        <v>1556</v>
      </c>
      <c r="I13" s="154">
        <f t="shared" si="3"/>
        <v>0.70630957784838855</v>
      </c>
      <c r="J13" s="152">
        <f>[2]Z22_bezrobot_szczegolna_sytuac!J12</f>
        <v>606</v>
      </c>
      <c r="K13" s="154">
        <f t="shared" si="4"/>
        <v>0.27507943713118477</v>
      </c>
      <c r="L13" s="152">
        <f>[2]Z22_bezrobot_szczegolna_sytuac!L12</f>
        <v>74</v>
      </c>
      <c r="M13" s="215">
        <f t="shared" si="5"/>
        <v>3.3590558329550615E-2</v>
      </c>
      <c r="N13" s="152">
        <f>[2]Z22_bezrobot_szczegolna_sytuac!N12</f>
        <v>450</v>
      </c>
      <c r="O13" s="154">
        <f t="shared" si="6"/>
        <v>0.20426690876078074</v>
      </c>
      <c r="P13" s="152">
        <f>[2]Z22_bezrobot_szczegolna_sytuac!P12</f>
        <v>0</v>
      </c>
      <c r="Q13" s="215">
        <f t="shared" si="7"/>
        <v>0</v>
      </c>
      <c r="R13" s="152">
        <f>[2]Z22_bezrobot_szczegolna_sytuac!R12</f>
        <v>65</v>
      </c>
      <c r="S13" s="155">
        <f t="shared" si="0"/>
        <v>2.9505220154334998E-2</v>
      </c>
    </row>
    <row r="14" spans="1:19" s="136" customFormat="1" ht="27" customHeight="1">
      <c r="A14" s="367" t="s">
        <v>161</v>
      </c>
      <c r="B14" s="405"/>
      <c r="C14" s="146">
        <f>SUM(C15:C20)</f>
        <v>15532</v>
      </c>
      <c r="D14" s="146">
        <f>SUM(D15:D20)</f>
        <v>5945</v>
      </c>
      <c r="E14" s="147">
        <f>D14/$C$14</f>
        <v>0.3827581766675251</v>
      </c>
      <c r="F14" s="146">
        <f>SUM(F15:F20)</f>
        <v>3270</v>
      </c>
      <c r="G14" s="147">
        <f t="shared" si="2"/>
        <v>0.2105330929693536</v>
      </c>
      <c r="H14" s="146">
        <f>SUM(H15:H20)</f>
        <v>10451</v>
      </c>
      <c r="I14" s="147">
        <f t="shared" si="3"/>
        <v>0.67286891578676278</v>
      </c>
      <c r="J14" s="146">
        <f>SUM(J15:J20)</f>
        <v>4187</v>
      </c>
      <c r="K14" s="147">
        <f t="shared" si="4"/>
        <v>0.26957249549317536</v>
      </c>
      <c r="L14" s="146">
        <f>SUM(L15:L20)</f>
        <v>135</v>
      </c>
      <c r="M14" s="212">
        <f t="shared" si="5"/>
        <v>8.6917331959824873E-3</v>
      </c>
      <c r="N14" s="146">
        <f>SUM(N15:N20)</f>
        <v>3247</v>
      </c>
      <c r="O14" s="147">
        <f t="shared" si="6"/>
        <v>0.2090522791655936</v>
      </c>
      <c r="P14" s="146">
        <f>SUM(P15:P20)</f>
        <v>50</v>
      </c>
      <c r="Q14" s="212">
        <f t="shared" si="7"/>
        <v>3.219160442956477E-3</v>
      </c>
      <c r="R14" s="146">
        <f>SUM(R15:R20)</f>
        <v>810</v>
      </c>
      <c r="S14" s="148">
        <f t="shared" si="0"/>
        <v>5.2150399175894924E-2</v>
      </c>
    </row>
    <row r="15" spans="1:19" s="136" customFormat="1" ht="16.5" customHeight="1">
      <c r="A15" s="214">
        <v>1</v>
      </c>
      <c r="B15" s="151" t="s">
        <v>8</v>
      </c>
      <c r="C15" s="152">
        <f>[2]Z22_bezrobot_szczegolna_sytuac!C14</f>
        <v>3154</v>
      </c>
      <c r="D15" s="152">
        <f>[2]Z22_bezrobot_szczegolna_sytuac!D14</f>
        <v>1261</v>
      </c>
      <c r="E15" s="154">
        <f>D15/C15</f>
        <v>0.39980976537729868</v>
      </c>
      <c r="F15" s="152">
        <f>[2]Z22_bezrobot_szczegolna_sytuac!F14</f>
        <v>734</v>
      </c>
      <c r="G15" s="154">
        <f t="shared" si="2"/>
        <v>0.23272035510462905</v>
      </c>
      <c r="H15" s="152">
        <f>[2]Z22_bezrobot_szczegolna_sytuac!H14</f>
        <v>2287</v>
      </c>
      <c r="I15" s="154">
        <f t="shared" si="3"/>
        <v>0.72511097019657578</v>
      </c>
      <c r="J15" s="152">
        <f>[2]Z22_bezrobot_szczegolna_sytuac!J14</f>
        <v>751</v>
      </c>
      <c r="K15" s="154">
        <f t="shared" si="4"/>
        <v>0.23811033608116677</v>
      </c>
      <c r="L15" s="152">
        <f>[2]Z22_bezrobot_szczegolna_sytuac!L14</f>
        <v>0</v>
      </c>
      <c r="M15" s="215">
        <f t="shared" si="5"/>
        <v>0</v>
      </c>
      <c r="N15" s="152">
        <f>[2]Z22_bezrobot_szczegolna_sytuac!N14</f>
        <v>512</v>
      </c>
      <c r="O15" s="154">
        <f t="shared" si="6"/>
        <v>0.16233354470513633</v>
      </c>
      <c r="P15" s="152">
        <f>[2]Z22_bezrobot_szczegolna_sytuac!P14</f>
        <v>2</v>
      </c>
      <c r="Q15" s="215">
        <f t="shared" si="7"/>
        <v>6.3411540900443881E-4</v>
      </c>
      <c r="R15" s="152">
        <f>[2]Z22_bezrobot_szczegolna_sytuac!R14</f>
        <v>86</v>
      </c>
      <c r="S15" s="155">
        <f t="shared" si="0"/>
        <v>2.7266962587190868E-2</v>
      </c>
    </row>
    <row r="16" spans="1:19" ht="16.5" customHeight="1">
      <c r="A16" s="214">
        <v>2</v>
      </c>
      <c r="B16" s="151" t="s">
        <v>9</v>
      </c>
      <c r="C16" s="152">
        <f>[2]Z22_bezrobot_szczegolna_sytuac!C15</f>
        <v>3595</v>
      </c>
      <c r="D16" s="152">
        <f>[2]Z22_bezrobot_szczegolna_sytuac!D15</f>
        <v>1541</v>
      </c>
      <c r="E16" s="154">
        <f>D16/C16</f>
        <v>0.42865090403337969</v>
      </c>
      <c r="F16" s="152">
        <f>[2]Z22_bezrobot_szczegolna_sytuac!F15</f>
        <v>821</v>
      </c>
      <c r="G16" s="154">
        <f t="shared" si="2"/>
        <v>0.22837273991655077</v>
      </c>
      <c r="H16" s="152">
        <f>[2]Z22_bezrobot_szczegolna_sytuac!H15</f>
        <v>2422</v>
      </c>
      <c r="I16" s="154">
        <f t="shared" si="3"/>
        <v>0.67371349095966615</v>
      </c>
      <c r="J16" s="152">
        <f>[2]Z22_bezrobot_szczegolna_sytuac!J15</f>
        <v>876</v>
      </c>
      <c r="K16" s="154">
        <f t="shared" si="4"/>
        <v>0.24367176634214185</v>
      </c>
      <c r="L16" s="152">
        <f>[2]Z22_bezrobot_szczegolna_sytuac!L15</f>
        <v>0</v>
      </c>
      <c r="M16" s="215">
        <f t="shared" si="5"/>
        <v>0</v>
      </c>
      <c r="N16" s="152">
        <f>[2]Z22_bezrobot_szczegolna_sytuac!N15</f>
        <v>773</v>
      </c>
      <c r="O16" s="154">
        <f t="shared" si="6"/>
        <v>0.21502086230876216</v>
      </c>
      <c r="P16" s="152">
        <f>[2]Z22_bezrobot_szczegolna_sytuac!P15</f>
        <v>15</v>
      </c>
      <c r="Q16" s="215">
        <f t="shared" si="7"/>
        <v>4.172461752433936E-3</v>
      </c>
      <c r="R16" s="152">
        <f>[2]Z22_bezrobot_szczegolna_sytuac!R15</f>
        <v>132</v>
      </c>
      <c r="S16" s="155">
        <f t="shared" si="0"/>
        <v>3.6717663421418634E-2</v>
      </c>
    </row>
    <row r="17" spans="1:19" s="136" customFormat="1" ht="16.5" customHeight="1">
      <c r="A17" s="214">
        <v>3</v>
      </c>
      <c r="B17" s="151" t="s">
        <v>11</v>
      </c>
      <c r="C17" s="152">
        <f>[2]Z22_bezrobot_szczegolna_sytuac!C16</f>
        <v>2792</v>
      </c>
      <c r="D17" s="152">
        <f>[2]Z22_bezrobot_szczegolna_sytuac!D16</f>
        <v>1147</v>
      </c>
      <c r="E17" s="154">
        <f>D17/C17</f>
        <v>0.41081661891117477</v>
      </c>
      <c r="F17" s="152">
        <f>[2]Z22_bezrobot_szczegolna_sytuac!F16</f>
        <v>677</v>
      </c>
      <c r="G17" s="154">
        <f t="shared" si="2"/>
        <v>0.24247851002865328</v>
      </c>
      <c r="H17" s="152">
        <f>[2]Z22_bezrobot_szczegolna_sytuac!H16</f>
        <v>1798</v>
      </c>
      <c r="I17" s="154">
        <f t="shared" si="3"/>
        <v>0.64398280802292263</v>
      </c>
      <c r="J17" s="152">
        <f>[2]Z22_bezrobot_szczegolna_sytuac!J16</f>
        <v>677</v>
      </c>
      <c r="K17" s="154">
        <f t="shared" si="4"/>
        <v>0.24247851002865328</v>
      </c>
      <c r="L17" s="152">
        <f>[2]Z22_bezrobot_szczegolna_sytuac!L16</f>
        <v>41</v>
      </c>
      <c r="M17" s="215">
        <f t="shared" si="5"/>
        <v>1.4684813753581662E-2</v>
      </c>
      <c r="N17" s="152">
        <f>[2]Z22_bezrobot_szczegolna_sytuac!N16</f>
        <v>630</v>
      </c>
      <c r="O17" s="154">
        <f t="shared" si="6"/>
        <v>0.22564469914040114</v>
      </c>
      <c r="P17" s="152">
        <f>[2]Z22_bezrobot_szczegolna_sytuac!P16</f>
        <v>13</v>
      </c>
      <c r="Q17" s="215">
        <f t="shared" si="7"/>
        <v>4.6561604584527223E-3</v>
      </c>
      <c r="R17" s="152">
        <f>[2]Z22_bezrobot_szczegolna_sytuac!R16</f>
        <v>201</v>
      </c>
      <c r="S17" s="155">
        <f t="shared" si="0"/>
        <v>7.1991404011461313E-2</v>
      </c>
    </row>
    <row r="18" spans="1:19" s="136" customFormat="1" ht="16.5" customHeight="1">
      <c r="A18" s="214">
        <v>4</v>
      </c>
      <c r="B18" s="151" t="s">
        <v>12</v>
      </c>
      <c r="C18" s="152">
        <f>[2]Z22_bezrobot_szczegolna_sytuac!C17</f>
        <v>1996</v>
      </c>
      <c r="D18" s="152">
        <f>[2]Z22_bezrobot_szczegolna_sytuac!D17</f>
        <v>702</v>
      </c>
      <c r="E18" s="154">
        <f t="shared" ref="E18:E31" si="8">D18/C18</f>
        <v>0.35170340681362727</v>
      </c>
      <c r="F18" s="152">
        <f>[2]Z22_bezrobot_szczegolna_sytuac!F17</f>
        <v>373</v>
      </c>
      <c r="G18" s="154">
        <f t="shared" si="2"/>
        <v>0.18687374749498997</v>
      </c>
      <c r="H18" s="152">
        <f>[2]Z22_bezrobot_szczegolna_sytuac!H17</f>
        <v>1364</v>
      </c>
      <c r="I18" s="154">
        <f t="shared" si="3"/>
        <v>0.68336673346693388</v>
      </c>
      <c r="J18" s="152">
        <f>[2]Z22_bezrobot_szczegolna_sytuac!J17</f>
        <v>561</v>
      </c>
      <c r="K18" s="154">
        <f t="shared" si="4"/>
        <v>0.28106212424849697</v>
      </c>
      <c r="L18" s="152">
        <f>[2]Z22_bezrobot_szczegolna_sytuac!L17</f>
        <v>0</v>
      </c>
      <c r="M18" s="215">
        <f t="shared" si="5"/>
        <v>0</v>
      </c>
      <c r="N18" s="152">
        <f>[2]Z22_bezrobot_szczegolna_sytuac!N17</f>
        <v>477</v>
      </c>
      <c r="O18" s="154">
        <f t="shared" si="6"/>
        <v>0.23897795591182364</v>
      </c>
      <c r="P18" s="152">
        <f>[2]Z22_bezrobot_szczegolna_sytuac!P17</f>
        <v>1</v>
      </c>
      <c r="Q18" s="215">
        <f t="shared" si="7"/>
        <v>5.0100200400801599E-4</v>
      </c>
      <c r="R18" s="152">
        <f>[2]Z22_bezrobot_szczegolna_sytuac!R17</f>
        <v>114</v>
      </c>
      <c r="S18" s="155">
        <f t="shared" si="0"/>
        <v>5.7114228456913829E-2</v>
      </c>
    </row>
    <row r="19" spans="1:19" s="136" customFormat="1" ht="16.5" customHeight="1">
      <c r="A19" s="214">
        <v>5</v>
      </c>
      <c r="B19" s="151" t="s">
        <v>38</v>
      </c>
      <c r="C19" s="152">
        <f>[2]Z22_bezrobot_szczegolna_sytuac!C18</f>
        <v>1474</v>
      </c>
      <c r="D19" s="152">
        <f>[2]Z22_bezrobot_szczegolna_sytuac!D18</f>
        <v>611</v>
      </c>
      <c r="E19" s="154">
        <f t="shared" si="8"/>
        <v>0.41451831750339213</v>
      </c>
      <c r="F19" s="152">
        <f>[2]Z22_bezrobot_szczegolna_sytuac!F18</f>
        <v>354</v>
      </c>
      <c r="G19" s="154">
        <f t="shared" si="2"/>
        <v>0.24016282225237448</v>
      </c>
      <c r="H19" s="152">
        <f>[2]Z22_bezrobot_szczegolna_sytuac!H18</f>
        <v>711</v>
      </c>
      <c r="I19" s="154">
        <f t="shared" si="3"/>
        <v>0.48236092265943015</v>
      </c>
      <c r="J19" s="152">
        <f>[2]Z22_bezrobot_szczegolna_sytuac!J18</f>
        <v>442</v>
      </c>
      <c r="K19" s="154">
        <f t="shared" si="4"/>
        <v>0.29986431478968795</v>
      </c>
      <c r="L19" s="152">
        <f>[2]Z22_bezrobot_szczegolna_sytuac!L18</f>
        <v>94</v>
      </c>
      <c r="M19" s="215">
        <f t="shared" si="5"/>
        <v>6.3772048846675713E-2</v>
      </c>
      <c r="N19" s="152">
        <f>[2]Z22_bezrobot_szczegolna_sytuac!N18</f>
        <v>393</v>
      </c>
      <c r="O19" s="154">
        <f t="shared" si="6"/>
        <v>0.26662143826322932</v>
      </c>
      <c r="P19" s="152">
        <f>[2]Z22_bezrobot_szczegolna_sytuac!P18</f>
        <v>12</v>
      </c>
      <c r="Q19" s="215">
        <f t="shared" si="7"/>
        <v>8.1411126187245584E-3</v>
      </c>
      <c r="R19" s="152">
        <f>[2]Z22_bezrobot_szczegolna_sytuac!R18</f>
        <v>113</v>
      </c>
      <c r="S19" s="155">
        <f t="shared" si="0"/>
        <v>7.6662143826322929E-2</v>
      </c>
    </row>
    <row r="20" spans="1:19" s="165" customFormat="1" ht="16.5" customHeight="1">
      <c r="A20" s="216">
        <v>6</v>
      </c>
      <c r="B20" s="158" t="s">
        <v>10</v>
      </c>
      <c r="C20" s="152">
        <f>[2]Z22_bezrobot_szczegolna_sytuac!C19</f>
        <v>2521</v>
      </c>
      <c r="D20" s="152">
        <f>[2]Z22_bezrobot_szczegolna_sytuac!D19</f>
        <v>683</v>
      </c>
      <c r="E20" s="160">
        <f t="shared" si="8"/>
        <v>0.27092423641412139</v>
      </c>
      <c r="F20" s="152">
        <f>[2]Z22_bezrobot_szczegolna_sytuac!F19</f>
        <v>311</v>
      </c>
      <c r="G20" s="160">
        <f t="shared" si="2"/>
        <v>0.12336374454581515</v>
      </c>
      <c r="H20" s="152">
        <f>[2]Z22_bezrobot_szczegolna_sytuac!H19</f>
        <v>1869</v>
      </c>
      <c r="I20" s="160">
        <f t="shared" si="3"/>
        <v>0.7413724712415708</v>
      </c>
      <c r="J20" s="152">
        <f>[2]Z22_bezrobot_szczegolna_sytuac!J19</f>
        <v>880</v>
      </c>
      <c r="K20" s="160">
        <f t="shared" si="4"/>
        <v>0.34906783022610077</v>
      </c>
      <c r="L20" s="152">
        <f>[2]Z22_bezrobot_szczegolna_sytuac!L19</f>
        <v>0</v>
      </c>
      <c r="M20" s="217">
        <f t="shared" si="5"/>
        <v>0</v>
      </c>
      <c r="N20" s="152">
        <f>[2]Z22_bezrobot_szczegolna_sytuac!N19</f>
        <v>462</v>
      </c>
      <c r="O20" s="160">
        <f t="shared" si="6"/>
        <v>0.18326061086870291</v>
      </c>
      <c r="P20" s="152">
        <f>[2]Z22_bezrobot_szczegolna_sytuac!P19</f>
        <v>7</v>
      </c>
      <c r="Q20" s="217">
        <f t="shared" si="7"/>
        <v>2.776675922253074E-3</v>
      </c>
      <c r="R20" s="152">
        <f>[2]Z22_bezrobot_szczegolna_sytuac!R19</f>
        <v>164</v>
      </c>
      <c r="S20" s="161">
        <f t="shared" si="0"/>
        <v>6.5053550178500591E-2</v>
      </c>
    </row>
    <row r="21" spans="1:19" s="213" customFormat="1" ht="34.5" customHeight="1">
      <c r="A21" s="367" t="s">
        <v>162</v>
      </c>
      <c r="B21" s="373"/>
      <c r="C21" s="146">
        <f>SUM(C22:C29)</f>
        <v>34811</v>
      </c>
      <c r="D21" s="146">
        <f>SUM(D22:D29)</f>
        <v>9905</v>
      </c>
      <c r="E21" s="147">
        <f>D21/$C$21</f>
        <v>0.28453649708425499</v>
      </c>
      <c r="F21" s="146">
        <f>SUM(F22:F29)</f>
        <v>4649</v>
      </c>
      <c r="G21" s="147">
        <f>F21/$C$21</f>
        <v>0.13354974002470482</v>
      </c>
      <c r="H21" s="146">
        <f>SUM(H22:H29)</f>
        <v>25486</v>
      </c>
      <c r="I21" s="147">
        <f>H21/$C$21</f>
        <v>0.73212490304788713</v>
      </c>
      <c r="J21" s="146">
        <f>SUM(J22:J29)</f>
        <v>10918</v>
      </c>
      <c r="K21" s="147">
        <f>J21/$C$21</f>
        <v>0.31363649421159978</v>
      </c>
      <c r="L21" s="146">
        <f>SUM(L22:L29)</f>
        <v>467</v>
      </c>
      <c r="M21" s="212">
        <f>L21/$C$21</f>
        <v>1.3415299761569618E-2</v>
      </c>
      <c r="N21" s="146">
        <f>SUM(N22:N29)</f>
        <v>6288</v>
      </c>
      <c r="O21" s="147">
        <f>N21/$C$21</f>
        <v>0.18063255867398237</v>
      </c>
      <c r="P21" s="146">
        <f>SUM(P22:P29)</f>
        <v>34</v>
      </c>
      <c r="Q21" s="212">
        <f>P21/$C$21</f>
        <v>9.7670276636695305E-4</v>
      </c>
      <c r="R21" s="146">
        <f>SUM(R22:R29)</f>
        <v>1809</v>
      </c>
      <c r="S21" s="148">
        <f t="shared" si="0"/>
        <v>5.1966332481112293E-2</v>
      </c>
    </row>
    <row r="22" spans="1:19" s="136" customFormat="1" ht="16.5" customHeight="1">
      <c r="A22" s="214">
        <v>1</v>
      </c>
      <c r="B22" s="151" t="s">
        <v>17</v>
      </c>
      <c r="C22" s="152">
        <f>[2]Z22_bezrobot_szczegolna_sytuac!C21</f>
        <v>1020</v>
      </c>
      <c r="D22" s="152">
        <f>[2]Z22_bezrobot_szczegolna_sytuac!D21</f>
        <v>336</v>
      </c>
      <c r="E22" s="154">
        <f t="shared" si="8"/>
        <v>0.32941176470588235</v>
      </c>
      <c r="F22" s="152">
        <f>[2]Z22_bezrobot_szczegolna_sytuac!F21</f>
        <v>164</v>
      </c>
      <c r="G22" s="154">
        <f t="shared" si="2"/>
        <v>0.16078431372549021</v>
      </c>
      <c r="H22" s="152">
        <f>[2]Z22_bezrobot_szczegolna_sytuac!H21</f>
        <v>715</v>
      </c>
      <c r="I22" s="154">
        <f t="shared" si="3"/>
        <v>0.7009803921568627</v>
      </c>
      <c r="J22" s="152">
        <f>[2]Z22_bezrobot_szczegolna_sytuac!J21</f>
        <v>374</v>
      </c>
      <c r="K22" s="154">
        <f t="shared" si="4"/>
        <v>0.36666666666666664</v>
      </c>
      <c r="L22" s="152">
        <f>[2]Z22_bezrobot_szczegolna_sytuac!L21</f>
        <v>0</v>
      </c>
      <c r="M22" s="215">
        <f t="shared" si="5"/>
        <v>0</v>
      </c>
      <c r="N22" s="152">
        <f>[2]Z22_bezrobot_szczegolna_sytuac!N21</f>
        <v>139</v>
      </c>
      <c r="O22" s="154">
        <f t="shared" si="6"/>
        <v>0.13627450980392156</v>
      </c>
      <c r="P22" s="152">
        <f>[2]Z22_bezrobot_szczegolna_sytuac!P21</f>
        <v>0</v>
      </c>
      <c r="Q22" s="215">
        <f t="shared" si="7"/>
        <v>0</v>
      </c>
      <c r="R22" s="152">
        <f>[2]Z22_bezrobot_szczegolna_sytuac!R21</f>
        <v>27</v>
      </c>
      <c r="S22" s="155">
        <f t="shared" si="0"/>
        <v>2.6470588235294117E-2</v>
      </c>
    </row>
    <row r="23" spans="1:19" s="136" customFormat="1" ht="16.5" customHeight="1">
      <c r="A23" s="214">
        <v>2</v>
      </c>
      <c r="B23" s="151" t="s">
        <v>18</v>
      </c>
      <c r="C23" s="152">
        <f>[2]Z22_bezrobot_szczegolna_sytuac!C22</f>
        <v>2511</v>
      </c>
      <c r="D23" s="152">
        <f>[2]Z22_bezrobot_szczegolna_sytuac!D22</f>
        <v>740</v>
      </c>
      <c r="E23" s="154">
        <f t="shared" si="8"/>
        <v>0.2947033054559936</v>
      </c>
      <c r="F23" s="152">
        <f>[2]Z22_bezrobot_szczegolna_sytuac!F22</f>
        <v>349</v>
      </c>
      <c r="G23" s="154">
        <f t="shared" si="2"/>
        <v>0.13898845081640782</v>
      </c>
      <c r="H23" s="152">
        <f>[2]Z22_bezrobot_szczegolna_sytuac!H22</f>
        <v>1853</v>
      </c>
      <c r="I23" s="154">
        <f t="shared" si="3"/>
        <v>0.73795300677021103</v>
      </c>
      <c r="J23" s="152">
        <f>[2]Z22_bezrobot_szczegolna_sytuac!J22</f>
        <v>797</v>
      </c>
      <c r="K23" s="154">
        <f t="shared" si="4"/>
        <v>0.31740342493030665</v>
      </c>
      <c r="L23" s="152">
        <f>[2]Z22_bezrobot_szczegolna_sytuac!L22</f>
        <v>0</v>
      </c>
      <c r="M23" s="215">
        <f t="shared" si="5"/>
        <v>0</v>
      </c>
      <c r="N23" s="152">
        <f>[2]Z22_bezrobot_szczegolna_sytuac!N22</f>
        <v>529</v>
      </c>
      <c r="O23" s="154">
        <f t="shared" si="6"/>
        <v>0.21067303863002787</v>
      </c>
      <c r="P23" s="152">
        <f>[2]Z22_bezrobot_szczegolna_sytuac!P22</f>
        <v>9</v>
      </c>
      <c r="Q23" s="215">
        <f t="shared" si="7"/>
        <v>3.5842293906810036E-3</v>
      </c>
      <c r="R23" s="152">
        <f>[2]Z22_bezrobot_szczegolna_sytuac!R22</f>
        <v>87</v>
      </c>
      <c r="S23" s="155">
        <f t="shared" si="0"/>
        <v>3.4647550776583033E-2</v>
      </c>
    </row>
    <row r="24" spans="1:19" s="136" customFormat="1" ht="16.5" customHeight="1">
      <c r="A24" s="214">
        <v>3</v>
      </c>
      <c r="B24" s="151" t="s">
        <v>19</v>
      </c>
      <c r="C24" s="152">
        <f>[2]Z22_bezrobot_szczegolna_sytuac!C23</f>
        <v>1587</v>
      </c>
      <c r="D24" s="152">
        <f>[2]Z22_bezrobot_szczegolna_sytuac!D23</f>
        <v>611</v>
      </c>
      <c r="E24" s="154">
        <f t="shared" si="8"/>
        <v>0.38500315059861373</v>
      </c>
      <c r="F24" s="152">
        <f>[2]Z22_bezrobot_szczegolna_sytuac!F23</f>
        <v>308</v>
      </c>
      <c r="G24" s="154">
        <f t="shared" si="2"/>
        <v>0.19407687460617518</v>
      </c>
      <c r="H24" s="152">
        <f>[2]Z22_bezrobot_szczegolna_sytuac!H23</f>
        <v>1132</v>
      </c>
      <c r="I24" s="154">
        <f t="shared" si="3"/>
        <v>0.7132955261499685</v>
      </c>
      <c r="J24" s="152">
        <f>[2]Z22_bezrobot_szczegolna_sytuac!J23</f>
        <v>400</v>
      </c>
      <c r="K24" s="154">
        <f t="shared" si="4"/>
        <v>0.25204788909892878</v>
      </c>
      <c r="L24" s="152">
        <f>[2]Z22_bezrobot_szczegolna_sytuac!L23</f>
        <v>231</v>
      </c>
      <c r="M24" s="215">
        <f t="shared" si="5"/>
        <v>0.14555765595463138</v>
      </c>
      <c r="N24" s="152">
        <f>[2]Z22_bezrobot_szczegolna_sytuac!N23</f>
        <v>297</v>
      </c>
      <c r="O24" s="154">
        <f t="shared" si="6"/>
        <v>0.18714555765595464</v>
      </c>
      <c r="P24" s="152">
        <f>[2]Z22_bezrobot_szczegolna_sytuac!P23</f>
        <v>2</v>
      </c>
      <c r="Q24" s="215">
        <f t="shared" si="7"/>
        <v>1.260239445494644E-3</v>
      </c>
      <c r="R24" s="152">
        <f>[2]Z22_bezrobot_szczegolna_sytuac!R23</f>
        <v>95</v>
      </c>
      <c r="S24" s="155">
        <f t="shared" si="0"/>
        <v>5.9861373660995587E-2</v>
      </c>
    </row>
    <row r="25" spans="1:19" s="136" customFormat="1" ht="16.5" customHeight="1">
      <c r="A25" s="214">
        <v>4</v>
      </c>
      <c r="B25" s="151" t="s">
        <v>80</v>
      </c>
      <c r="C25" s="152">
        <f>[2]Z22_bezrobot_szczegolna_sytuac!C24</f>
        <v>3423</v>
      </c>
      <c r="D25" s="152">
        <f>[2]Z22_bezrobot_szczegolna_sytuac!D24</f>
        <v>1128</v>
      </c>
      <c r="E25" s="154">
        <f t="shared" si="8"/>
        <v>0.32953549517966696</v>
      </c>
      <c r="F25" s="152">
        <f>[2]Z22_bezrobot_szczegolna_sytuac!F24</f>
        <v>585</v>
      </c>
      <c r="G25" s="154">
        <f t="shared" si="2"/>
        <v>0.17090271691498685</v>
      </c>
      <c r="H25" s="152">
        <f>[2]Z22_bezrobot_szczegolna_sytuac!H24</f>
        <v>2578</v>
      </c>
      <c r="I25" s="154">
        <f t="shared" si="3"/>
        <v>0.75314052001168563</v>
      </c>
      <c r="J25" s="152">
        <f>[2]Z22_bezrobot_szczegolna_sytuac!J24</f>
        <v>995</v>
      </c>
      <c r="K25" s="154">
        <f t="shared" si="4"/>
        <v>0.29068068945369557</v>
      </c>
      <c r="L25" s="152">
        <f>[2]Z22_bezrobot_szczegolna_sytuac!L24</f>
        <v>48</v>
      </c>
      <c r="M25" s="215">
        <f t="shared" si="5"/>
        <v>1.4022787028921999E-2</v>
      </c>
      <c r="N25" s="152">
        <f>[2]Z22_bezrobot_szczegolna_sytuac!N24</f>
        <v>527</v>
      </c>
      <c r="O25" s="154">
        <f t="shared" si="6"/>
        <v>0.15395851592170612</v>
      </c>
      <c r="P25" s="152">
        <f>[2]Z22_bezrobot_szczegolna_sytuac!P24</f>
        <v>0</v>
      </c>
      <c r="Q25" s="215">
        <f t="shared" si="7"/>
        <v>0</v>
      </c>
      <c r="R25" s="152">
        <f>[2]Z22_bezrobot_szczegolna_sytuac!R24</f>
        <v>70</v>
      </c>
      <c r="S25" s="155">
        <f t="shared" si="0"/>
        <v>2.0449897750511249E-2</v>
      </c>
    </row>
    <row r="26" spans="1:19" ht="16.5" customHeight="1">
      <c r="A26" s="214">
        <v>5</v>
      </c>
      <c r="B26" s="151" t="s">
        <v>20</v>
      </c>
      <c r="C26" s="152">
        <f>[2]Z22_bezrobot_szczegolna_sytuac!C25</f>
        <v>9507</v>
      </c>
      <c r="D26" s="152">
        <f>[2]Z22_bezrobot_szczegolna_sytuac!D25</f>
        <v>2971</v>
      </c>
      <c r="E26" s="154">
        <f t="shared" si="8"/>
        <v>0.3125065741032923</v>
      </c>
      <c r="F26" s="152">
        <f>[2]Z22_bezrobot_szczegolna_sytuac!F25</f>
        <v>1386</v>
      </c>
      <c r="G26" s="154">
        <f t="shared" si="2"/>
        <v>0.14578731461028716</v>
      </c>
      <c r="H26" s="152">
        <f>[2]Z22_bezrobot_szczegolna_sytuac!H25</f>
        <v>6904</v>
      </c>
      <c r="I26" s="154">
        <f t="shared" si="3"/>
        <v>0.72620174608183441</v>
      </c>
      <c r="J26" s="152">
        <f>[2]Z22_bezrobot_szczegolna_sytuac!J25</f>
        <v>2718</v>
      </c>
      <c r="K26" s="154">
        <f t="shared" si="4"/>
        <v>0.28589460397601768</v>
      </c>
      <c r="L26" s="152">
        <f>[2]Z22_bezrobot_szczegolna_sytuac!L25</f>
        <v>3</v>
      </c>
      <c r="M26" s="215">
        <f t="shared" si="5"/>
        <v>3.155569580309246E-4</v>
      </c>
      <c r="N26" s="152">
        <f>[2]Z22_bezrobot_szczegolna_sytuac!N25</f>
        <v>1812</v>
      </c>
      <c r="O26" s="154">
        <f t="shared" si="6"/>
        <v>0.19059640265067845</v>
      </c>
      <c r="P26" s="152">
        <f>[2]Z22_bezrobot_szczegolna_sytuac!P25</f>
        <v>10</v>
      </c>
      <c r="Q26" s="215">
        <f t="shared" si="7"/>
        <v>1.0518565267697486E-3</v>
      </c>
      <c r="R26" s="152">
        <f>[2]Z22_bezrobot_szczegolna_sytuac!R25</f>
        <v>357</v>
      </c>
      <c r="S26" s="155">
        <f t="shared" si="0"/>
        <v>3.7551278005680026E-2</v>
      </c>
    </row>
    <row r="27" spans="1:19" s="136" customFormat="1" ht="16.5" customHeight="1">
      <c r="A27" s="214">
        <v>6</v>
      </c>
      <c r="B27" s="151" t="s">
        <v>21</v>
      </c>
      <c r="C27" s="152">
        <f>[2]Z22_bezrobot_szczegolna_sytuac!C26</f>
        <v>3286</v>
      </c>
      <c r="D27" s="152">
        <f>[2]Z22_bezrobot_szczegolna_sytuac!D26</f>
        <v>928</v>
      </c>
      <c r="E27" s="154">
        <f t="shared" si="8"/>
        <v>0.2824102251978089</v>
      </c>
      <c r="F27" s="152">
        <f>[2]Z22_bezrobot_szczegolna_sytuac!F26</f>
        <v>451</v>
      </c>
      <c r="G27" s="154">
        <f t="shared" si="2"/>
        <v>0.13724893487522824</v>
      </c>
      <c r="H27" s="152">
        <f>[2]Z22_bezrobot_szczegolna_sytuac!H26</f>
        <v>2472</v>
      </c>
      <c r="I27" s="154">
        <f t="shared" si="3"/>
        <v>0.75228241022519782</v>
      </c>
      <c r="J27" s="152">
        <f>[2]Z22_bezrobot_szczegolna_sytuac!J26</f>
        <v>971</v>
      </c>
      <c r="K27" s="154">
        <f t="shared" si="4"/>
        <v>0.29549604382227634</v>
      </c>
      <c r="L27" s="152">
        <f>[2]Z22_bezrobot_szczegolna_sytuac!L26</f>
        <v>2</v>
      </c>
      <c r="M27" s="215">
        <f t="shared" si="5"/>
        <v>6.0864272671941571E-4</v>
      </c>
      <c r="N27" s="152">
        <f>[2]Z22_bezrobot_szczegolna_sytuac!N26</f>
        <v>565</v>
      </c>
      <c r="O27" s="154">
        <f t="shared" si="6"/>
        <v>0.17194157029823492</v>
      </c>
      <c r="P27" s="152">
        <f>[2]Z22_bezrobot_szczegolna_sytuac!P26</f>
        <v>2</v>
      </c>
      <c r="Q27" s="215">
        <f t="shared" si="7"/>
        <v>6.0864272671941571E-4</v>
      </c>
      <c r="R27" s="152">
        <f>[2]Z22_bezrobot_szczegolna_sytuac!R26</f>
        <v>139</v>
      </c>
      <c r="S27" s="155">
        <f t="shared" si="0"/>
        <v>4.2300669506999393E-2</v>
      </c>
    </row>
    <row r="28" spans="1:19" s="136" customFormat="1" ht="16.5" customHeight="1">
      <c r="A28" s="214">
        <v>7</v>
      </c>
      <c r="B28" s="151" t="s">
        <v>22</v>
      </c>
      <c r="C28" s="152">
        <f>[2]Z22_bezrobot_szczegolna_sytuac!C27</f>
        <v>1540</v>
      </c>
      <c r="D28" s="152">
        <f>[2]Z22_bezrobot_szczegolna_sytuac!D27</f>
        <v>569</v>
      </c>
      <c r="E28" s="154">
        <f t="shared" si="8"/>
        <v>0.36948051948051946</v>
      </c>
      <c r="F28" s="152">
        <f>[2]Z22_bezrobot_szczegolna_sytuac!F27</f>
        <v>299</v>
      </c>
      <c r="G28" s="154">
        <f t="shared" si="2"/>
        <v>0.19415584415584416</v>
      </c>
      <c r="H28" s="152">
        <f>[2]Z22_bezrobot_szczegolna_sytuac!H27</f>
        <v>1042</v>
      </c>
      <c r="I28" s="154">
        <f t="shared" si="3"/>
        <v>0.67662337662337657</v>
      </c>
      <c r="J28" s="152">
        <f>[2]Z22_bezrobot_szczegolna_sytuac!J27</f>
        <v>423</v>
      </c>
      <c r="K28" s="154">
        <f t="shared" si="4"/>
        <v>0.27467532467532468</v>
      </c>
      <c r="L28" s="152">
        <f>[2]Z22_bezrobot_szczegolna_sytuac!L27</f>
        <v>158</v>
      </c>
      <c r="M28" s="215">
        <f t="shared" si="5"/>
        <v>0.1025974025974026</v>
      </c>
      <c r="N28" s="152">
        <f>[2]Z22_bezrobot_szczegolna_sytuac!N27</f>
        <v>286</v>
      </c>
      <c r="O28" s="154">
        <f t="shared" si="6"/>
        <v>0.18571428571428572</v>
      </c>
      <c r="P28" s="152">
        <f>[2]Z22_bezrobot_szczegolna_sytuac!P27</f>
        <v>6</v>
      </c>
      <c r="Q28" s="215">
        <f t="shared" si="7"/>
        <v>3.8961038961038961E-3</v>
      </c>
      <c r="R28" s="152">
        <f>[2]Z22_bezrobot_szczegolna_sytuac!R27</f>
        <v>43</v>
      </c>
      <c r="S28" s="155">
        <f t="shared" si="0"/>
        <v>2.7922077922077921E-2</v>
      </c>
    </row>
    <row r="29" spans="1:19" s="165" customFormat="1" ht="16.5" customHeight="1">
      <c r="A29" s="216">
        <v>8</v>
      </c>
      <c r="B29" s="158" t="s">
        <v>82</v>
      </c>
      <c r="C29" s="152">
        <f>[2]Z22_bezrobot_szczegolna_sytuac!C28</f>
        <v>11937</v>
      </c>
      <c r="D29" s="152">
        <f>[2]Z22_bezrobot_szczegolna_sytuac!D28</f>
        <v>2622</v>
      </c>
      <c r="E29" s="160">
        <f t="shared" si="8"/>
        <v>0.21965317919075145</v>
      </c>
      <c r="F29" s="152">
        <f>[2]Z22_bezrobot_szczegolna_sytuac!F28</f>
        <v>1107</v>
      </c>
      <c r="G29" s="160">
        <f t="shared" si="2"/>
        <v>9.2736868559939678E-2</v>
      </c>
      <c r="H29" s="152">
        <f>[2]Z22_bezrobot_szczegolna_sytuac!H28</f>
        <v>8790</v>
      </c>
      <c r="I29" s="160">
        <f t="shared" si="3"/>
        <v>0.73636592108569987</v>
      </c>
      <c r="J29" s="152">
        <f>[2]Z22_bezrobot_szczegolna_sytuac!J28</f>
        <v>4240</v>
      </c>
      <c r="K29" s="160">
        <f t="shared" si="4"/>
        <v>0.35519812348161178</v>
      </c>
      <c r="L29" s="152">
        <f>[2]Z22_bezrobot_szczegolna_sytuac!L28</f>
        <v>25</v>
      </c>
      <c r="M29" s="217">
        <f t="shared" si="5"/>
        <v>2.0943285582642203E-3</v>
      </c>
      <c r="N29" s="152">
        <f>[2]Z22_bezrobot_szczegolna_sytuac!N28</f>
        <v>2133</v>
      </c>
      <c r="O29" s="160">
        <f t="shared" si="6"/>
        <v>0.17868811259110329</v>
      </c>
      <c r="P29" s="152">
        <f>[2]Z22_bezrobot_szczegolna_sytuac!P28</f>
        <v>5</v>
      </c>
      <c r="Q29" s="217">
        <f t="shared" si="7"/>
        <v>4.1886571165284411E-4</v>
      </c>
      <c r="R29" s="152">
        <f>[2]Z22_bezrobot_szczegolna_sytuac!R28</f>
        <v>991</v>
      </c>
      <c r="S29" s="161">
        <f t="shared" si="0"/>
        <v>8.30191840495937E-2</v>
      </c>
    </row>
    <row r="30" spans="1:19" s="213" customFormat="1" ht="30.75" customHeight="1">
      <c r="A30" s="367" t="s">
        <v>126</v>
      </c>
      <c r="B30" s="368"/>
      <c r="C30" s="146">
        <f>C31</f>
        <v>24357</v>
      </c>
      <c r="D30" s="146">
        <f>D31</f>
        <v>3636</v>
      </c>
      <c r="E30" s="147">
        <f>D30/$C$30</f>
        <v>0.14927946791476782</v>
      </c>
      <c r="F30" s="146">
        <f>F31</f>
        <v>1221</v>
      </c>
      <c r="G30" s="147">
        <f>F30/$C$30</f>
        <v>5.0129326271708338E-2</v>
      </c>
      <c r="H30" s="146">
        <f>H31</f>
        <v>16619</v>
      </c>
      <c r="I30" s="147">
        <f>H30/$C$30</f>
        <v>0.68230898714948474</v>
      </c>
      <c r="J30" s="146">
        <f>J31</f>
        <v>11977</v>
      </c>
      <c r="K30" s="147">
        <f>J30/$C$30</f>
        <v>0.49172722420659359</v>
      </c>
      <c r="L30" s="146">
        <f>L31</f>
        <v>74</v>
      </c>
      <c r="M30" s="218">
        <f>L30/$C$30</f>
        <v>3.0381409861641416E-3</v>
      </c>
      <c r="N30" s="146">
        <f>N31</f>
        <v>3586</v>
      </c>
      <c r="O30" s="219">
        <f>N30/$C$30</f>
        <v>0.14722666995114342</v>
      </c>
      <c r="P30" s="146">
        <f>P31</f>
        <v>6</v>
      </c>
      <c r="Q30" s="212">
        <f>P30/$C$30</f>
        <v>2.4633575563493042E-4</v>
      </c>
      <c r="R30" s="146">
        <f>R31</f>
        <v>1573</v>
      </c>
      <c r="S30" s="148">
        <f t="shared" si="0"/>
        <v>6.458102393562426E-2</v>
      </c>
    </row>
    <row r="31" spans="1:19" s="162" customFormat="1" ht="16.5" customHeight="1">
      <c r="A31" s="216">
        <v>12</v>
      </c>
      <c r="B31" s="158" t="s">
        <v>127</v>
      </c>
      <c r="C31" s="152">
        <f>[2]Z22_bezrobot_szczegolna_sytuac!C30</f>
        <v>24357</v>
      </c>
      <c r="D31" s="152">
        <f>[2]Z22_bezrobot_szczegolna_sytuac!D30</f>
        <v>3636</v>
      </c>
      <c r="E31" s="160">
        <f t="shared" si="8"/>
        <v>0.14927946791476782</v>
      </c>
      <c r="F31" s="152">
        <f>[2]Z22_bezrobot_szczegolna_sytuac!F30</f>
        <v>1221</v>
      </c>
      <c r="G31" s="160">
        <f t="shared" si="2"/>
        <v>5.0129326271708338E-2</v>
      </c>
      <c r="H31" s="152">
        <f>[2]Z22_bezrobot_szczegolna_sytuac!H30</f>
        <v>16619</v>
      </c>
      <c r="I31" s="160">
        <f t="shared" si="3"/>
        <v>0.68230898714948474</v>
      </c>
      <c r="J31" s="152">
        <f>[2]Z22_bezrobot_szczegolna_sytuac!J30</f>
        <v>11977</v>
      </c>
      <c r="K31" s="160">
        <f t="shared" si="4"/>
        <v>0.49172722420659359</v>
      </c>
      <c r="L31" s="152">
        <f>[2]Z22_bezrobot_szczegolna_sytuac!L30</f>
        <v>74</v>
      </c>
      <c r="M31" s="217">
        <f t="shared" si="5"/>
        <v>3.0381409861641416E-3</v>
      </c>
      <c r="N31" s="152">
        <f>[2]Z22_bezrobot_szczegolna_sytuac!N30</f>
        <v>3586</v>
      </c>
      <c r="O31" s="160">
        <f t="shared" si="6"/>
        <v>0.14722666995114342</v>
      </c>
      <c r="P31" s="152">
        <f>[2]Z22_bezrobot_szczegolna_sytuac!P30</f>
        <v>6</v>
      </c>
      <c r="Q31" s="217">
        <f t="shared" si="7"/>
        <v>2.4633575563493042E-4</v>
      </c>
      <c r="R31" s="152">
        <f>[2]Z22_bezrobot_szczegolna_sytuac!R30</f>
        <v>1573</v>
      </c>
      <c r="S31" s="161">
        <f t="shared" si="0"/>
        <v>6.458102393562426E-2</v>
      </c>
    </row>
    <row r="32" spans="1:19" s="213" customFormat="1" ht="30.75" customHeight="1">
      <c r="A32" s="367" t="s">
        <v>163</v>
      </c>
      <c r="B32" s="373"/>
      <c r="C32" s="146">
        <f>SUM(C33:C38)</f>
        <v>19611</v>
      </c>
      <c r="D32" s="146">
        <f>SUM(D33:D38)</f>
        <v>5542</v>
      </c>
      <c r="E32" s="147">
        <f>D32/$C$32</f>
        <v>0.28259650196318392</v>
      </c>
      <c r="F32" s="146">
        <f>SUM(F33:F38)</f>
        <v>2692</v>
      </c>
      <c r="G32" s="147">
        <f>F32/$C$32</f>
        <v>0.13726989954617308</v>
      </c>
      <c r="H32" s="146">
        <f>SUM(H33:H38)</f>
        <v>12627</v>
      </c>
      <c r="I32" s="147">
        <f>H32/$C$32</f>
        <v>0.64387333639284072</v>
      </c>
      <c r="J32" s="146">
        <f>SUM(J33:J38)</f>
        <v>7003</v>
      </c>
      <c r="K32" s="147">
        <f>J32/$C$32</f>
        <v>0.35709550762327263</v>
      </c>
      <c r="L32" s="146">
        <f>SUM(L33:L38)</f>
        <v>118</v>
      </c>
      <c r="M32" s="212">
        <f>L32/$C$32</f>
        <v>6.0170312579674676E-3</v>
      </c>
      <c r="N32" s="146">
        <f>SUM(N33:N38)</f>
        <v>3990</v>
      </c>
      <c r="O32" s="147">
        <f>N32/$C$32</f>
        <v>0.20345724338381521</v>
      </c>
      <c r="P32" s="146">
        <f>SUM(P33:P38)</f>
        <v>33</v>
      </c>
      <c r="Q32" s="212">
        <f>P32/$C$32</f>
        <v>1.6827290806180205E-3</v>
      </c>
      <c r="R32" s="146">
        <f>SUM(R33:R38)</f>
        <v>864</v>
      </c>
      <c r="S32" s="148">
        <f t="shared" si="0"/>
        <v>4.405690683799908E-2</v>
      </c>
    </row>
    <row r="33" spans="1:19" s="136" customFormat="1" ht="16.5" customHeight="1">
      <c r="A33" s="214">
        <v>1</v>
      </c>
      <c r="B33" s="151" t="s">
        <v>25</v>
      </c>
      <c r="C33" s="152">
        <f>[2]Z22_bezrobot_szczegolna_sytuac!C32</f>
        <v>3694</v>
      </c>
      <c r="D33" s="152">
        <f>[2]Z22_bezrobot_szczegolna_sytuac!D32</f>
        <v>1347</v>
      </c>
      <c r="E33" s="154">
        <f t="shared" ref="E33:E38" si="9">D33/C33</f>
        <v>0.3646453708716838</v>
      </c>
      <c r="F33" s="152">
        <f>[2]Z22_bezrobot_szczegolna_sytuac!F32</f>
        <v>692</v>
      </c>
      <c r="G33" s="154">
        <f t="shared" ref="G33:G38" si="10">F33/C33</f>
        <v>0.18733080671358959</v>
      </c>
      <c r="H33" s="152">
        <f>[2]Z22_bezrobot_szczegolna_sytuac!H32</f>
        <v>2624</v>
      </c>
      <c r="I33" s="154">
        <f t="shared" ref="I33:I38" si="11">H33/C33</f>
        <v>0.71034109366540332</v>
      </c>
      <c r="J33" s="152">
        <f>[2]Z22_bezrobot_szczegolna_sytuac!J32</f>
        <v>1108</v>
      </c>
      <c r="K33" s="154">
        <f t="shared" ref="K33:K38" si="12">J33/C33</f>
        <v>0.29994585814834868</v>
      </c>
      <c r="L33" s="152">
        <f>[2]Z22_bezrobot_szczegolna_sytuac!L32</f>
        <v>0</v>
      </c>
      <c r="M33" s="215">
        <f t="shared" ref="M33:M38" si="13">L33/C33</f>
        <v>0</v>
      </c>
      <c r="N33" s="152">
        <f>[2]Z22_bezrobot_szczegolna_sytuac!N32</f>
        <v>454</v>
      </c>
      <c r="O33" s="154">
        <f t="shared" ref="O33:O38" si="14">N33/C33</f>
        <v>0.1229020032485111</v>
      </c>
      <c r="P33" s="152">
        <f>[2]Z22_bezrobot_szczegolna_sytuac!P32</f>
        <v>1</v>
      </c>
      <c r="Q33" s="215">
        <f t="shared" ref="Q33:Q38" si="15">P33/C33</f>
        <v>2.7070925825663239E-4</v>
      </c>
      <c r="R33" s="152">
        <f>[2]Z22_bezrobot_szczegolna_sytuac!R32</f>
        <v>58</v>
      </c>
      <c r="S33" s="155">
        <f t="shared" si="0"/>
        <v>1.5701136978884679E-2</v>
      </c>
    </row>
    <row r="34" spans="1:19" s="136" customFormat="1" ht="16.5" customHeight="1">
      <c r="A34" s="214">
        <v>4</v>
      </c>
      <c r="B34" s="151" t="s">
        <v>28</v>
      </c>
      <c r="C34" s="152">
        <f>[2]Z22_bezrobot_szczegolna_sytuac!C33</f>
        <v>2600</v>
      </c>
      <c r="D34" s="152">
        <f>[2]Z22_bezrobot_szczegolna_sytuac!D33</f>
        <v>594</v>
      </c>
      <c r="E34" s="154">
        <f t="shared" si="9"/>
        <v>0.22846153846153847</v>
      </c>
      <c r="F34" s="152">
        <f>[2]Z22_bezrobot_szczegolna_sytuac!F33</f>
        <v>276</v>
      </c>
      <c r="G34" s="154">
        <f t="shared" si="10"/>
        <v>0.10615384615384615</v>
      </c>
      <c r="H34" s="152">
        <f>[2]Z22_bezrobot_szczegolna_sytuac!H33</f>
        <v>1747</v>
      </c>
      <c r="I34" s="154">
        <f t="shared" si="11"/>
        <v>0.67192307692307696</v>
      </c>
      <c r="J34" s="152">
        <f>[2]Z22_bezrobot_szczegolna_sytuac!J33</f>
        <v>987</v>
      </c>
      <c r="K34" s="154">
        <f t="shared" si="12"/>
        <v>0.37961538461538463</v>
      </c>
      <c r="L34" s="152">
        <f>[2]Z22_bezrobot_szczegolna_sytuac!L33</f>
        <v>73</v>
      </c>
      <c r="M34" s="215">
        <f t="shared" si="13"/>
        <v>2.8076923076923076E-2</v>
      </c>
      <c r="N34" s="152">
        <f>[2]Z22_bezrobot_szczegolna_sytuac!N33</f>
        <v>521</v>
      </c>
      <c r="O34" s="154">
        <f t="shared" si="14"/>
        <v>0.20038461538461538</v>
      </c>
      <c r="P34" s="152">
        <f>[2]Z22_bezrobot_szczegolna_sytuac!P33</f>
        <v>9</v>
      </c>
      <c r="Q34" s="215">
        <f t="shared" si="15"/>
        <v>3.4615384615384616E-3</v>
      </c>
      <c r="R34" s="152">
        <f>[2]Z22_bezrobot_szczegolna_sytuac!R33</f>
        <v>116</v>
      </c>
      <c r="S34" s="155">
        <f t="shared" si="0"/>
        <v>4.4615384615384612E-2</v>
      </c>
    </row>
    <row r="35" spans="1:19" s="136" customFormat="1" ht="16.5" customHeight="1">
      <c r="A35" s="214">
        <v>5</v>
      </c>
      <c r="B35" s="151" t="s">
        <v>54</v>
      </c>
      <c r="C35" s="152">
        <f>[2]Z22_bezrobot_szczegolna_sytuac!C34</f>
        <v>2445</v>
      </c>
      <c r="D35" s="152">
        <f>[2]Z22_bezrobot_szczegolna_sytuac!D34</f>
        <v>664</v>
      </c>
      <c r="E35" s="154">
        <f t="shared" si="9"/>
        <v>0.27157464212678939</v>
      </c>
      <c r="F35" s="152">
        <f>[2]Z22_bezrobot_szczegolna_sytuac!F34</f>
        <v>327</v>
      </c>
      <c r="G35" s="154">
        <f t="shared" si="10"/>
        <v>0.13374233128834356</v>
      </c>
      <c r="H35" s="152">
        <f>[2]Z22_bezrobot_szczegolna_sytuac!H34</f>
        <v>1391</v>
      </c>
      <c r="I35" s="154">
        <f t="shared" si="11"/>
        <v>0.56891615541922291</v>
      </c>
      <c r="J35" s="152">
        <f>[2]Z22_bezrobot_szczegolna_sytuac!J34</f>
        <v>974</v>
      </c>
      <c r="K35" s="154">
        <f t="shared" si="12"/>
        <v>0.39836400817995909</v>
      </c>
      <c r="L35" s="152">
        <f>[2]Z22_bezrobot_szczegolna_sytuac!L34</f>
        <v>0</v>
      </c>
      <c r="M35" s="215">
        <f t="shared" si="13"/>
        <v>0</v>
      </c>
      <c r="N35" s="152">
        <f>[2]Z22_bezrobot_szczegolna_sytuac!N34</f>
        <v>629</v>
      </c>
      <c r="O35" s="154">
        <f t="shared" si="14"/>
        <v>0.25725971370143147</v>
      </c>
      <c r="P35" s="152">
        <f>[2]Z22_bezrobot_szczegolna_sytuac!P34</f>
        <v>9</v>
      </c>
      <c r="Q35" s="215">
        <f t="shared" si="15"/>
        <v>3.6809815950920245E-3</v>
      </c>
      <c r="R35" s="152">
        <f>[2]Z22_bezrobot_szczegolna_sytuac!R34</f>
        <v>239</v>
      </c>
      <c r="S35" s="155">
        <f t="shared" si="0"/>
        <v>9.7750511247443758E-2</v>
      </c>
    </row>
    <row r="36" spans="1:19" s="136" customFormat="1" ht="16.5" customHeight="1">
      <c r="A36" s="214">
        <v>6</v>
      </c>
      <c r="B36" s="151" t="s">
        <v>29</v>
      </c>
      <c r="C36" s="152">
        <f>[2]Z22_bezrobot_szczegolna_sytuac!C35</f>
        <v>1992</v>
      </c>
      <c r="D36" s="152">
        <f>[2]Z22_bezrobot_szczegolna_sytuac!D35</f>
        <v>526</v>
      </c>
      <c r="E36" s="154">
        <f t="shared" si="9"/>
        <v>0.2640562248995984</v>
      </c>
      <c r="F36" s="152">
        <f>[2]Z22_bezrobot_szczegolna_sytuac!F35</f>
        <v>259</v>
      </c>
      <c r="G36" s="154">
        <f t="shared" si="10"/>
        <v>0.13002008032128515</v>
      </c>
      <c r="H36" s="152">
        <f>[2]Z22_bezrobot_szczegolna_sytuac!H35</f>
        <v>1276</v>
      </c>
      <c r="I36" s="154">
        <f t="shared" si="11"/>
        <v>0.64056224899598391</v>
      </c>
      <c r="J36" s="152">
        <f>[2]Z22_bezrobot_szczegolna_sytuac!J35</f>
        <v>759</v>
      </c>
      <c r="K36" s="154">
        <f t="shared" si="12"/>
        <v>0.38102409638554219</v>
      </c>
      <c r="L36" s="152">
        <f>[2]Z22_bezrobot_szczegolna_sytuac!L35</f>
        <v>6</v>
      </c>
      <c r="M36" s="215">
        <f t="shared" si="13"/>
        <v>3.0120481927710845E-3</v>
      </c>
      <c r="N36" s="152">
        <f>[2]Z22_bezrobot_szczegolna_sytuac!N35</f>
        <v>405</v>
      </c>
      <c r="O36" s="154">
        <f t="shared" si="14"/>
        <v>0.2033132530120482</v>
      </c>
      <c r="P36" s="152">
        <f>[2]Z22_bezrobot_szczegolna_sytuac!P35</f>
        <v>2</v>
      </c>
      <c r="Q36" s="215">
        <f t="shared" si="15"/>
        <v>1.004016064257028E-3</v>
      </c>
      <c r="R36" s="152">
        <f>[2]Z22_bezrobot_szczegolna_sytuac!R35</f>
        <v>119</v>
      </c>
      <c r="S36" s="155">
        <f t="shared" si="0"/>
        <v>5.9738955823293173E-2</v>
      </c>
    </row>
    <row r="37" spans="1:19" s="136" customFormat="1" ht="16.5" customHeight="1">
      <c r="A37" s="214">
        <v>7</v>
      </c>
      <c r="B37" s="151" t="s">
        <v>30</v>
      </c>
      <c r="C37" s="152">
        <f>[2]Z22_bezrobot_szczegolna_sytuac!C36</f>
        <v>2146</v>
      </c>
      <c r="D37" s="152">
        <f>[2]Z22_bezrobot_szczegolna_sytuac!D36</f>
        <v>542</v>
      </c>
      <c r="E37" s="154">
        <f t="shared" si="9"/>
        <v>0.25256290773532153</v>
      </c>
      <c r="F37" s="152">
        <f>[2]Z22_bezrobot_szczegolna_sytuac!F36</f>
        <v>262</v>
      </c>
      <c r="G37" s="154">
        <f t="shared" si="10"/>
        <v>0.12208760484622554</v>
      </c>
      <c r="H37" s="152">
        <f>[2]Z22_bezrobot_szczegolna_sytuac!H36</f>
        <v>1236</v>
      </c>
      <c r="I37" s="154">
        <f t="shared" si="11"/>
        <v>0.57595526561043797</v>
      </c>
      <c r="J37" s="152">
        <f>[2]Z22_bezrobot_szczegolna_sytuac!J36</f>
        <v>887</v>
      </c>
      <c r="K37" s="154">
        <f t="shared" si="12"/>
        <v>0.41332712022367196</v>
      </c>
      <c r="L37" s="152">
        <f>[2]Z22_bezrobot_szczegolna_sytuac!L36</f>
        <v>36</v>
      </c>
      <c r="M37" s="215">
        <f t="shared" si="13"/>
        <v>1.6775396085740912E-2</v>
      </c>
      <c r="N37" s="152">
        <f>[2]Z22_bezrobot_szczegolna_sytuac!N36</f>
        <v>440</v>
      </c>
      <c r="O37" s="154">
        <f t="shared" si="14"/>
        <v>0.20503261882572227</v>
      </c>
      <c r="P37" s="152">
        <f>[2]Z22_bezrobot_szczegolna_sytuac!P36</f>
        <v>8</v>
      </c>
      <c r="Q37" s="215">
        <f t="shared" si="15"/>
        <v>3.727865796831314E-3</v>
      </c>
      <c r="R37" s="152">
        <f>[2]Z22_bezrobot_szczegolna_sytuac!R36</f>
        <v>123</v>
      </c>
      <c r="S37" s="155">
        <f t="shared" si="0"/>
        <v>5.7315936626281455E-2</v>
      </c>
    </row>
    <row r="38" spans="1:19" s="136" customFormat="1" ht="16.5" customHeight="1">
      <c r="A38" s="214">
        <v>15</v>
      </c>
      <c r="B38" s="151" t="s">
        <v>37</v>
      </c>
      <c r="C38" s="152">
        <f>[2]Z22_bezrobot_szczegolna_sytuac!C37</f>
        <v>6734</v>
      </c>
      <c r="D38" s="152">
        <f>[2]Z22_bezrobot_szczegolna_sytuac!D37</f>
        <v>1869</v>
      </c>
      <c r="E38" s="154">
        <f t="shared" si="9"/>
        <v>0.27754677754677753</v>
      </c>
      <c r="F38" s="152">
        <f>[2]Z22_bezrobot_szczegolna_sytuac!F37</f>
        <v>876</v>
      </c>
      <c r="G38" s="154">
        <f t="shared" si="10"/>
        <v>0.1300861300861301</v>
      </c>
      <c r="H38" s="152">
        <f>[2]Z22_bezrobot_szczegolna_sytuac!H37</f>
        <v>4353</v>
      </c>
      <c r="I38" s="154">
        <f t="shared" si="11"/>
        <v>0.64642114642114645</v>
      </c>
      <c r="J38" s="152">
        <f>[2]Z22_bezrobot_szczegolna_sytuac!J37</f>
        <v>2288</v>
      </c>
      <c r="K38" s="154">
        <f t="shared" si="12"/>
        <v>0.33976833976833976</v>
      </c>
      <c r="L38" s="152">
        <f>[2]Z22_bezrobot_szczegolna_sytuac!L37</f>
        <v>3</v>
      </c>
      <c r="M38" s="215">
        <f t="shared" si="13"/>
        <v>4.4550044550044549E-4</v>
      </c>
      <c r="N38" s="152">
        <f>[2]Z22_bezrobot_szczegolna_sytuac!N37</f>
        <v>1541</v>
      </c>
      <c r="O38" s="154">
        <f t="shared" si="14"/>
        <v>0.22883872883872883</v>
      </c>
      <c r="P38" s="152">
        <f>[2]Z22_bezrobot_szczegolna_sytuac!P37</f>
        <v>4</v>
      </c>
      <c r="Q38" s="215">
        <f t="shared" si="15"/>
        <v>5.9400059400059396E-4</v>
      </c>
      <c r="R38" s="152">
        <f>[2]Z22_bezrobot_szczegolna_sytuac!R37</f>
        <v>209</v>
      </c>
      <c r="S38" s="155">
        <f t="shared" si="0"/>
        <v>3.1036531036531038E-2</v>
      </c>
    </row>
    <row r="39" spans="1:19" s="213" customFormat="1" ht="33.75" customHeight="1">
      <c r="A39" s="367" t="s">
        <v>164</v>
      </c>
      <c r="B39" s="373"/>
      <c r="C39" s="146">
        <f>SUM(C40:C46)</f>
        <v>14221</v>
      </c>
      <c r="D39" s="146">
        <f>SUM(D40:D46)</f>
        <v>3581</v>
      </c>
      <c r="E39" s="147">
        <f>D39/$C$39</f>
        <v>0.25181070248224457</v>
      </c>
      <c r="F39" s="146">
        <f>SUM(F40:F46)</f>
        <v>1659</v>
      </c>
      <c r="G39" s="147">
        <f>F39/$C$39</f>
        <v>0.11665846283665003</v>
      </c>
      <c r="H39" s="146">
        <f>SUM(H40:H46)</f>
        <v>9079</v>
      </c>
      <c r="I39" s="147">
        <f>H39/$C$39</f>
        <v>0.63842205189508472</v>
      </c>
      <c r="J39" s="146">
        <f>SUM(J40:J46)</f>
        <v>5766</v>
      </c>
      <c r="K39" s="147">
        <f>J39/$C$39</f>
        <v>0.40545671893678364</v>
      </c>
      <c r="L39" s="146">
        <f>SUM(L40:L46)</f>
        <v>293</v>
      </c>
      <c r="M39" s="212">
        <f>L39/$C$39</f>
        <v>2.0603333098938189E-2</v>
      </c>
      <c r="N39" s="146">
        <f>SUM(N40:N46)</f>
        <v>2642</v>
      </c>
      <c r="O39" s="147">
        <f>N39/$C$39</f>
        <v>0.18578159060544266</v>
      </c>
      <c r="P39" s="146">
        <f>SUM(P40:P46)</f>
        <v>39</v>
      </c>
      <c r="Q39" s="212">
        <f>P39/$C$39</f>
        <v>2.7424231769917727E-3</v>
      </c>
      <c r="R39" s="146">
        <f>SUM(R40:R46)</f>
        <v>763</v>
      </c>
      <c r="S39" s="148">
        <f t="shared" si="0"/>
        <v>5.3653048308839039E-2</v>
      </c>
    </row>
    <row r="40" spans="1:19" s="136" customFormat="1" ht="16.5" customHeight="1">
      <c r="A40" s="214">
        <v>2</v>
      </c>
      <c r="B40" s="151" t="s">
        <v>26</v>
      </c>
      <c r="C40" s="152">
        <f>[2]Z22_bezrobot_szczegolna_sytuac!C39</f>
        <v>1050</v>
      </c>
      <c r="D40" s="152">
        <f>[2]Z22_bezrobot_szczegolna_sytuac!D39</f>
        <v>282</v>
      </c>
      <c r="E40" s="154">
        <f t="shared" ref="E40:E46" si="16">D40/C40</f>
        <v>0.26857142857142857</v>
      </c>
      <c r="F40" s="152">
        <f>[2]Z22_bezrobot_szczegolna_sytuac!F39</f>
        <v>136</v>
      </c>
      <c r="G40" s="154">
        <f t="shared" ref="G40:G46" si="17">F40/C40</f>
        <v>0.12952380952380951</v>
      </c>
      <c r="H40" s="152">
        <f>[2]Z22_bezrobot_szczegolna_sytuac!H39</f>
        <v>549</v>
      </c>
      <c r="I40" s="154">
        <f t="shared" ref="I40:I46" si="18">H40/C40</f>
        <v>0.52285714285714291</v>
      </c>
      <c r="J40" s="152">
        <f>[2]Z22_bezrobot_szczegolna_sytuac!J39</f>
        <v>436</v>
      </c>
      <c r="K40" s="154">
        <f t="shared" ref="K40:K46" si="19">J40/C40</f>
        <v>0.41523809523809524</v>
      </c>
      <c r="L40" s="152">
        <f>[2]Z22_bezrobot_szczegolna_sytuac!L39</f>
        <v>86</v>
      </c>
      <c r="M40" s="215">
        <f t="shared" ref="M40:M46" si="20">L40/C40</f>
        <v>8.1904761904761911E-2</v>
      </c>
      <c r="N40" s="152">
        <f>[2]Z22_bezrobot_szczegolna_sytuac!N39</f>
        <v>335</v>
      </c>
      <c r="O40" s="154">
        <f t="shared" ref="O40:O46" si="21">N40/C40</f>
        <v>0.31904761904761902</v>
      </c>
      <c r="P40" s="152">
        <f>[2]Z22_bezrobot_szczegolna_sytuac!P39</f>
        <v>13</v>
      </c>
      <c r="Q40" s="215">
        <f t="shared" ref="Q40:Q46" si="22">P40/C40</f>
        <v>1.2380952380952381E-2</v>
      </c>
      <c r="R40" s="152">
        <f>[2]Z22_bezrobot_szczegolna_sytuac!R39</f>
        <v>85</v>
      </c>
      <c r="S40" s="155">
        <f t="shared" si="0"/>
        <v>8.0952380952380956E-2</v>
      </c>
    </row>
    <row r="41" spans="1:19" s="136" customFormat="1" ht="16.5" customHeight="1">
      <c r="A41" s="214">
        <v>3</v>
      </c>
      <c r="B41" s="151" t="s">
        <v>27</v>
      </c>
      <c r="C41" s="152">
        <f>[2]Z22_bezrobot_szczegolna_sytuac!C40</f>
        <v>935</v>
      </c>
      <c r="D41" s="152">
        <f>[2]Z22_bezrobot_szczegolna_sytuac!D40</f>
        <v>320</v>
      </c>
      <c r="E41" s="154">
        <f t="shared" si="16"/>
        <v>0.34224598930481281</v>
      </c>
      <c r="F41" s="152">
        <f>[2]Z22_bezrobot_szczegolna_sytuac!F40</f>
        <v>183</v>
      </c>
      <c r="G41" s="154">
        <f t="shared" si="17"/>
        <v>0.19572192513368983</v>
      </c>
      <c r="H41" s="152">
        <f>[2]Z22_bezrobot_szczegolna_sytuac!H40</f>
        <v>429</v>
      </c>
      <c r="I41" s="154">
        <f t="shared" si="18"/>
        <v>0.45882352941176469</v>
      </c>
      <c r="J41" s="152">
        <f>[2]Z22_bezrobot_szczegolna_sytuac!J40</f>
        <v>403</v>
      </c>
      <c r="K41" s="154">
        <f t="shared" si="19"/>
        <v>0.43101604278074868</v>
      </c>
      <c r="L41" s="152">
        <f>[2]Z22_bezrobot_szczegolna_sytuac!L40</f>
        <v>74</v>
      </c>
      <c r="M41" s="215">
        <f t="shared" si="20"/>
        <v>7.9144385026737971E-2</v>
      </c>
      <c r="N41" s="152">
        <f>[2]Z22_bezrobot_szczegolna_sytuac!N40</f>
        <v>174</v>
      </c>
      <c r="O41" s="154">
        <f t="shared" si="21"/>
        <v>0.18609625668449198</v>
      </c>
      <c r="P41" s="152">
        <f>[2]Z22_bezrobot_szczegolna_sytuac!P40</f>
        <v>8</v>
      </c>
      <c r="Q41" s="215">
        <f t="shared" si="22"/>
        <v>8.5561497326203211E-3</v>
      </c>
      <c r="R41" s="152">
        <f>[2]Z22_bezrobot_szczegolna_sytuac!R40</f>
        <v>57</v>
      </c>
      <c r="S41" s="155">
        <f t="shared" si="0"/>
        <v>6.0962566844919783E-2</v>
      </c>
    </row>
    <row r="42" spans="1:19" s="136" customFormat="1" ht="16.5" customHeight="1">
      <c r="A42" s="214">
        <v>8</v>
      </c>
      <c r="B42" s="151" t="s">
        <v>31</v>
      </c>
      <c r="C42" s="152">
        <f>[2]Z22_bezrobot_szczegolna_sytuac!C41</f>
        <v>3347</v>
      </c>
      <c r="D42" s="152">
        <f>[2]Z22_bezrobot_szczegolna_sytuac!D41</f>
        <v>791</v>
      </c>
      <c r="E42" s="154">
        <f t="shared" si="16"/>
        <v>0.23633104272482822</v>
      </c>
      <c r="F42" s="152">
        <f>[2]Z22_bezrobot_szczegolna_sytuac!F41</f>
        <v>350</v>
      </c>
      <c r="G42" s="154">
        <f t="shared" si="17"/>
        <v>0.10457125784284434</v>
      </c>
      <c r="H42" s="152">
        <f>[2]Z22_bezrobot_szczegolna_sytuac!H41</f>
        <v>2044</v>
      </c>
      <c r="I42" s="154">
        <f t="shared" si="18"/>
        <v>0.61069614580221099</v>
      </c>
      <c r="J42" s="152">
        <f>[2]Z22_bezrobot_szczegolna_sytuac!J41</f>
        <v>1361</v>
      </c>
      <c r="K42" s="154">
        <f t="shared" si="19"/>
        <v>0.40663280549746039</v>
      </c>
      <c r="L42" s="152">
        <f>[2]Z22_bezrobot_szczegolna_sytuac!L41</f>
        <v>108</v>
      </c>
      <c r="M42" s="215">
        <f t="shared" si="20"/>
        <v>3.2267702420077683E-2</v>
      </c>
      <c r="N42" s="152">
        <f>[2]Z22_bezrobot_szczegolna_sytuac!N41</f>
        <v>710</v>
      </c>
      <c r="O42" s="154">
        <f t="shared" si="21"/>
        <v>0.21213026590976994</v>
      </c>
      <c r="P42" s="152">
        <f>[2]Z22_bezrobot_szczegolna_sytuac!P41</f>
        <v>8</v>
      </c>
      <c r="Q42" s="215">
        <f t="shared" si="22"/>
        <v>2.3902001792650133E-3</v>
      </c>
      <c r="R42" s="152">
        <f>[2]Z22_bezrobot_szczegolna_sytuac!R41</f>
        <v>161</v>
      </c>
      <c r="S42" s="155">
        <f t="shared" si="0"/>
        <v>4.8102778607708396E-2</v>
      </c>
    </row>
    <row r="43" spans="1:19" s="136" customFormat="1" ht="16.5" customHeight="1">
      <c r="A43" s="214">
        <v>9</v>
      </c>
      <c r="B43" s="151" t="s">
        <v>32</v>
      </c>
      <c r="C43" s="152">
        <f>[2]Z22_bezrobot_szczegolna_sytuac!C42</f>
        <v>2738</v>
      </c>
      <c r="D43" s="152">
        <f>[2]Z22_bezrobot_szczegolna_sytuac!D42</f>
        <v>559</v>
      </c>
      <c r="E43" s="154">
        <f t="shared" si="16"/>
        <v>0.20416362308254199</v>
      </c>
      <c r="F43" s="152">
        <f>[2]Z22_bezrobot_szczegolna_sytuac!F42</f>
        <v>220</v>
      </c>
      <c r="G43" s="154">
        <f t="shared" si="17"/>
        <v>8.0350620891161434E-2</v>
      </c>
      <c r="H43" s="152">
        <f>[2]Z22_bezrobot_szczegolna_sytuac!H42</f>
        <v>1889</v>
      </c>
      <c r="I43" s="154">
        <f t="shared" si="18"/>
        <v>0.68991964937910888</v>
      </c>
      <c r="J43" s="152">
        <f>[2]Z22_bezrobot_szczegolna_sytuac!J42</f>
        <v>1216</v>
      </c>
      <c r="K43" s="154">
        <f t="shared" si="19"/>
        <v>0.44411979547114683</v>
      </c>
      <c r="L43" s="152">
        <f>[2]Z22_bezrobot_szczegolna_sytuac!L42</f>
        <v>1</v>
      </c>
      <c r="M43" s="215">
        <f t="shared" si="20"/>
        <v>3.652300949598247E-4</v>
      </c>
      <c r="N43" s="152">
        <f>[2]Z22_bezrobot_szczegolna_sytuac!N42</f>
        <v>409</v>
      </c>
      <c r="O43" s="154">
        <f t="shared" si="21"/>
        <v>0.14937910883856831</v>
      </c>
      <c r="P43" s="152">
        <f>[2]Z22_bezrobot_szczegolna_sytuac!P42</f>
        <v>2</v>
      </c>
      <c r="Q43" s="215">
        <f t="shared" si="22"/>
        <v>7.3046018991964939E-4</v>
      </c>
      <c r="R43" s="152">
        <f>[2]Z22_bezrobot_szczegolna_sytuac!R42</f>
        <v>151</v>
      </c>
      <c r="S43" s="155">
        <f t="shared" si="0"/>
        <v>5.5149744338933528E-2</v>
      </c>
    </row>
    <row r="44" spans="1:19" s="136" customFormat="1" ht="16.5" customHeight="1">
      <c r="A44" s="214">
        <v>11</v>
      </c>
      <c r="B44" s="167" t="s">
        <v>34</v>
      </c>
      <c r="C44" s="152">
        <f>[2]Z22_bezrobot_szczegolna_sytuac!C43</f>
        <v>2147</v>
      </c>
      <c r="D44" s="152">
        <f>[2]Z22_bezrobot_szczegolna_sytuac!D43</f>
        <v>666</v>
      </c>
      <c r="E44" s="154">
        <f t="shared" si="16"/>
        <v>0.31020027945971124</v>
      </c>
      <c r="F44" s="152">
        <f>[2]Z22_bezrobot_szczegolna_sytuac!F43</f>
        <v>338</v>
      </c>
      <c r="G44" s="154">
        <f t="shared" si="17"/>
        <v>0.15742897065673031</v>
      </c>
      <c r="H44" s="152">
        <f>[2]Z22_bezrobot_szczegolna_sytuac!H43</f>
        <v>1364</v>
      </c>
      <c r="I44" s="154">
        <f t="shared" si="18"/>
        <v>0.63530507685142057</v>
      </c>
      <c r="J44" s="152">
        <f>[2]Z22_bezrobot_szczegolna_sytuac!J43</f>
        <v>740</v>
      </c>
      <c r="K44" s="154">
        <f t="shared" si="19"/>
        <v>0.34466697717745692</v>
      </c>
      <c r="L44" s="152">
        <f>[2]Z22_bezrobot_szczegolna_sytuac!L43</f>
        <v>2</v>
      </c>
      <c r="M44" s="215">
        <f t="shared" si="20"/>
        <v>9.3153237074988359E-4</v>
      </c>
      <c r="N44" s="152">
        <f>[2]Z22_bezrobot_szczegolna_sytuac!N43</f>
        <v>495</v>
      </c>
      <c r="O44" s="154">
        <f t="shared" si="21"/>
        <v>0.23055426176059618</v>
      </c>
      <c r="P44" s="152">
        <f>[2]Z22_bezrobot_szczegolna_sytuac!P43</f>
        <v>3</v>
      </c>
      <c r="Q44" s="215">
        <f t="shared" si="22"/>
        <v>1.3972985561248254E-3</v>
      </c>
      <c r="R44" s="152">
        <f>[2]Z22_bezrobot_szczegolna_sytuac!R43</f>
        <v>93</v>
      </c>
      <c r="S44" s="155">
        <f t="shared" si="0"/>
        <v>4.3316255239869587E-2</v>
      </c>
    </row>
    <row r="45" spans="1:19" s="136" customFormat="1" ht="16.5" customHeight="1">
      <c r="A45" s="214">
        <v>13</v>
      </c>
      <c r="B45" s="151" t="s">
        <v>35</v>
      </c>
      <c r="C45" s="152">
        <f>[2]Z22_bezrobot_szczegolna_sytuac!C44</f>
        <v>1298</v>
      </c>
      <c r="D45" s="152">
        <f>[2]Z22_bezrobot_szczegolna_sytuac!D44</f>
        <v>234</v>
      </c>
      <c r="E45" s="154">
        <f t="shared" si="16"/>
        <v>0.18027734976887519</v>
      </c>
      <c r="F45" s="152">
        <f>[2]Z22_bezrobot_szczegolna_sytuac!F44</f>
        <v>90</v>
      </c>
      <c r="G45" s="154">
        <f t="shared" si="17"/>
        <v>6.9337442218798145E-2</v>
      </c>
      <c r="H45" s="152">
        <f>[2]Z22_bezrobot_szczegolna_sytuac!H44</f>
        <v>813</v>
      </c>
      <c r="I45" s="154">
        <f t="shared" si="18"/>
        <v>0.62634822804314327</v>
      </c>
      <c r="J45" s="152">
        <f>[2]Z22_bezrobot_szczegolna_sytuac!J44</f>
        <v>714</v>
      </c>
      <c r="K45" s="154">
        <f t="shared" si="19"/>
        <v>0.55007704160246529</v>
      </c>
      <c r="L45" s="152">
        <f>[2]Z22_bezrobot_szczegolna_sytuac!L44</f>
        <v>0</v>
      </c>
      <c r="M45" s="215">
        <f t="shared" si="20"/>
        <v>0</v>
      </c>
      <c r="N45" s="152">
        <f>[2]Z22_bezrobot_szczegolna_sytuac!N44</f>
        <v>124</v>
      </c>
      <c r="O45" s="154">
        <f t="shared" si="21"/>
        <v>9.5531587057010786E-2</v>
      </c>
      <c r="P45" s="152">
        <f>[2]Z22_bezrobot_szczegolna_sytuac!P44</f>
        <v>1</v>
      </c>
      <c r="Q45" s="215">
        <f t="shared" si="22"/>
        <v>7.7041602465331282E-4</v>
      </c>
      <c r="R45" s="152">
        <f>[2]Z22_bezrobot_szczegolna_sytuac!R44</f>
        <v>72</v>
      </c>
      <c r="S45" s="155">
        <f t="shared" si="0"/>
        <v>5.5469953775038522E-2</v>
      </c>
    </row>
    <row r="46" spans="1:19" s="136" customFormat="1" ht="16.5" customHeight="1">
      <c r="A46" s="214">
        <v>17</v>
      </c>
      <c r="B46" s="151" t="s">
        <v>39</v>
      </c>
      <c r="C46" s="152">
        <f>[2]Z22_bezrobot_szczegolna_sytuac!C45</f>
        <v>2706</v>
      </c>
      <c r="D46" s="152">
        <f>[2]Z22_bezrobot_szczegolna_sytuac!D45</f>
        <v>729</v>
      </c>
      <c r="E46" s="154">
        <f t="shared" si="16"/>
        <v>0.26940133037694014</v>
      </c>
      <c r="F46" s="152">
        <f>[2]Z22_bezrobot_szczegolna_sytuac!F45</f>
        <v>342</v>
      </c>
      <c r="G46" s="154">
        <f t="shared" si="17"/>
        <v>0.12638580931263857</v>
      </c>
      <c r="H46" s="152">
        <f>[2]Z22_bezrobot_szczegolna_sytuac!H45</f>
        <v>1991</v>
      </c>
      <c r="I46" s="154">
        <f t="shared" si="18"/>
        <v>0.73577235772357719</v>
      </c>
      <c r="J46" s="152">
        <f>[2]Z22_bezrobot_szczegolna_sytuac!J45</f>
        <v>896</v>
      </c>
      <c r="K46" s="154">
        <f t="shared" si="19"/>
        <v>0.3311160384331116</v>
      </c>
      <c r="L46" s="152">
        <f>[2]Z22_bezrobot_szczegolna_sytuac!L45</f>
        <v>22</v>
      </c>
      <c r="M46" s="215">
        <f t="shared" si="20"/>
        <v>8.130081300813009E-3</v>
      </c>
      <c r="N46" s="152">
        <f>[2]Z22_bezrobot_szczegolna_sytuac!N45</f>
        <v>395</v>
      </c>
      <c r="O46" s="154">
        <f t="shared" si="21"/>
        <v>0.14597191426459719</v>
      </c>
      <c r="P46" s="152">
        <f>[2]Z22_bezrobot_szczegolna_sytuac!P45</f>
        <v>4</v>
      </c>
      <c r="Q46" s="215">
        <f t="shared" si="22"/>
        <v>1.4781966001478197E-3</v>
      </c>
      <c r="R46" s="152">
        <f>[2]Z22_bezrobot_szczegolna_sytuac!R45</f>
        <v>144</v>
      </c>
      <c r="S46" s="155">
        <f t="shared" si="0"/>
        <v>5.3215077605321508E-2</v>
      </c>
    </row>
    <row r="47" spans="1:19" s="213" customFormat="1" ht="32.25" customHeight="1">
      <c r="A47" s="367" t="s">
        <v>165</v>
      </c>
      <c r="B47" s="373"/>
      <c r="C47" s="146">
        <f>SUM(C48:C51)</f>
        <v>13744</v>
      </c>
      <c r="D47" s="146">
        <f>SUM(D48:D51)</f>
        <v>4199</v>
      </c>
      <c r="E47" s="147">
        <f>D47/$C$47</f>
        <v>0.30551513387660068</v>
      </c>
      <c r="F47" s="146">
        <f>SUM(F48:F51)</f>
        <v>2124</v>
      </c>
      <c r="G47" s="147">
        <f>F47/$C$47</f>
        <v>0.15454016298020953</v>
      </c>
      <c r="H47" s="146">
        <f>SUM(H48:H51)</f>
        <v>9674</v>
      </c>
      <c r="I47" s="147">
        <f>H47/$C$47</f>
        <v>0.7038707799767171</v>
      </c>
      <c r="J47" s="146">
        <f>SUM(J48:J51)</f>
        <v>4113</v>
      </c>
      <c r="K47" s="147">
        <f>J47/$C$47</f>
        <v>0.29925785797438881</v>
      </c>
      <c r="L47" s="146">
        <f>SUM(L48:L51)</f>
        <v>116</v>
      </c>
      <c r="M47" s="212">
        <f>L47/$C$47</f>
        <v>8.4400465657741564E-3</v>
      </c>
      <c r="N47" s="146">
        <f>SUM(N48:N51)</f>
        <v>2870</v>
      </c>
      <c r="O47" s="147">
        <f>N47/$C$47</f>
        <v>0.20881839348079162</v>
      </c>
      <c r="P47" s="146">
        <f>SUM(P48:P51)</f>
        <v>27</v>
      </c>
      <c r="Q47" s="212">
        <f>P47/$C$47</f>
        <v>1.9644935972060536E-3</v>
      </c>
      <c r="R47" s="146">
        <f>SUM(R48:R51)</f>
        <v>747</v>
      </c>
      <c r="S47" s="148">
        <f t="shared" si="0"/>
        <v>5.4350989522700816E-2</v>
      </c>
    </row>
    <row r="48" spans="1:19" s="136" customFormat="1" ht="18.75" customHeight="1">
      <c r="A48" s="214">
        <v>1</v>
      </c>
      <c r="B48" s="151" t="s">
        <v>13</v>
      </c>
      <c r="C48" s="152">
        <f>[2]Z22_bezrobot_szczegolna_sytuac!C47</f>
        <v>2476</v>
      </c>
      <c r="D48" s="152">
        <f>[2]Z22_bezrobot_szczegolna_sytuac!D47</f>
        <v>769</v>
      </c>
      <c r="E48" s="154">
        <f t="shared" ref="E48:E57" si="23">D48/C48</f>
        <v>0.3105815831987076</v>
      </c>
      <c r="F48" s="152">
        <f>[2]Z22_bezrobot_szczegolna_sytuac!F47</f>
        <v>400</v>
      </c>
      <c r="G48" s="154">
        <f>F48/C48</f>
        <v>0.16155088852988692</v>
      </c>
      <c r="H48" s="152">
        <f>[2]Z22_bezrobot_szczegolna_sytuac!H47</f>
        <v>1768</v>
      </c>
      <c r="I48" s="154">
        <f>H48/C48</f>
        <v>0.71405492730210018</v>
      </c>
      <c r="J48" s="152">
        <f>[2]Z22_bezrobot_szczegolna_sytuac!J47</f>
        <v>791</v>
      </c>
      <c r="K48" s="154">
        <f>J48/C48</f>
        <v>0.3194668820678514</v>
      </c>
      <c r="L48" s="152">
        <f>[2]Z22_bezrobot_szczegolna_sytuac!L47</f>
        <v>63</v>
      </c>
      <c r="M48" s="215">
        <f>L48/C48</f>
        <v>2.5444264943457189E-2</v>
      </c>
      <c r="N48" s="152">
        <f>[2]Z22_bezrobot_szczegolna_sytuac!N47</f>
        <v>425</v>
      </c>
      <c r="O48" s="154">
        <f>N48/C48</f>
        <v>0.17164781906300486</v>
      </c>
      <c r="P48" s="152">
        <f>[2]Z22_bezrobot_szczegolna_sytuac!P47</f>
        <v>1</v>
      </c>
      <c r="Q48" s="215">
        <f>P48/C48</f>
        <v>4.0387722132471731E-4</v>
      </c>
      <c r="R48" s="152">
        <f>[2]Z22_bezrobot_szczegolna_sytuac!R47</f>
        <v>116</v>
      </c>
      <c r="S48" s="155">
        <f t="shared" si="0"/>
        <v>4.6849757673667204E-2</v>
      </c>
    </row>
    <row r="49" spans="1:19" s="168" customFormat="1" ht="18.75" customHeight="1">
      <c r="A49" s="214">
        <v>2</v>
      </c>
      <c r="B49" s="151" t="s">
        <v>14</v>
      </c>
      <c r="C49" s="152">
        <f>[2]Z22_bezrobot_szczegolna_sytuac!C48</f>
        <v>4250</v>
      </c>
      <c r="D49" s="152">
        <f>[2]Z22_bezrobot_szczegolna_sytuac!D48</f>
        <v>1444</v>
      </c>
      <c r="E49" s="154">
        <f t="shared" si="23"/>
        <v>0.33976470588235297</v>
      </c>
      <c r="F49" s="152">
        <f>[2]Z22_bezrobot_szczegolna_sytuac!F48</f>
        <v>728</v>
      </c>
      <c r="G49" s="154">
        <f>F49/C49</f>
        <v>0.17129411764705882</v>
      </c>
      <c r="H49" s="152">
        <f>[2]Z22_bezrobot_szczegolna_sytuac!H48</f>
        <v>2802</v>
      </c>
      <c r="I49" s="154">
        <f>H49/C49</f>
        <v>0.65929411764705881</v>
      </c>
      <c r="J49" s="152">
        <f>[2]Z22_bezrobot_szczegolna_sytuac!J48</f>
        <v>1180</v>
      </c>
      <c r="K49" s="154">
        <f>J49/C49</f>
        <v>0.27764705882352941</v>
      </c>
      <c r="L49" s="152">
        <f>[2]Z22_bezrobot_szczegolna_sytuac!L48</f>
        <v>51</v>
      </c>
      <c r="M49" s="215">
        <f>L49/C49</f>
        <v>1.2E-2</v>
      </c>
      <c r="N49" s="152">
        <f>[2]Z22_bezrobot_szczegolna_sytuac!N48</f>
        <v>1131</v>
      </c>
      <c r="O49" s="154">
        <f>N49/C49</f>
        <v>0.26611764705882351</v>
      </c>
      <c r="P49" s="152">
        <f>[2]Z22_bezrobot_szczegolna_sytuac!P48</f>
        <v>19</v>
      </c>
      <c r="Q49" s="215">
        <f>P49/C49</f>
        <v>4.4705882352941177E-3</v>
      </c>
      <c r="R49" s="152">
        <f>[2]Z22_bezrobot_szczegolna_sytuac!R48</f>
        <v>171</v>
      </c>
      <c r="S49" s="155">
        <f t="shared" si="0"/>
        <v>4.0235294117647057E-2</v>
      </c>
    </row>
    <row r="50" spans="1:19" s="136" customFormat="1" ht="18.75" customHeight="1">
      <c r="A50" s="214">
        <v>3</v>
      </c>
      <c r="B50" s="151" t="s">
        <v>16</v>
      </c>
      <c r="C50" s="152">
        <f>[2]Z22_bezrobot_szczegolna_sytuac!C49</f>
        <v>2900</v>
      </c>
      <c r="D50" s="152">
        <f>[2]Z22_bezrobot_szczegolna_sytuac!D49</f>
        <v>989</v>
      </c>
      <c r="E50" s="154">
        <f t="shared" si="23"/>
        <v>0.34103448275862069</v>
      </c>
      <c r="F50" s="152">
        <f>[2]Z22_bezrobot_szczegolna_sytuac!F49</f>
        <v>506</v>
      </c>
      <c r="G50" s="154">
        <f>F50/C50</f>
        <v>0.17448275862068965</v>
      </c>
      <c r="H50" s="152">
        <f>[2]Z22_bezrobot_szczegolna_sytuac!H49</f>
        <v>2179</v>
      </c>
      <c r="I50" s="154">
        <f>H50/C50</f>
        <v>0.75137931034482763</v>
      </c>
      <c r="J50" s="152">
        <f>[2]Z22_bezrobot_szczegolna_sytuac!J49</f>
        <v>741</v>
      </c>
      <c r="K50" s="154">
        <f>J50/C50</f>
        <v>0.25551724137931037</v>
      </c>
      <c r="L50" s="152">
        <f>[2]Z22_bezrobot_szczegolna_sytuac!L49</f>
        <v>0</v>
      </c>
      <c r="M50" s="215">
        <f>L50/C50</f>
        <v>0</v>
      </c>
      <c r="N50" s="152">
        <f>[2]Z22_bezrobot_szczegolna_sytuac!N49</f>
        <v>598</v>
      </c>
      <c r="O50" s="154">
        <f>N50/C50</f>
        <v>0.20620689655172414</v>
      </c>
      <c r="P50" s="152">
        <f>[2]Z22_bezrobot_szczegolna_sytuac!P49</f>
        <v>2</v>
      </c>
      <c r="Q50" s="215">
        <f>P50/C50</f>
        <v>6.8965517241379305E-4</v>
      </c>
      <c r="R50" s="152">
        <f>[2]Z22_bezrobot_szczegolna_sytuac!R49</f>
        <v>166</v>
      </c>
      <c r="S50" s="155">
        <f t="shared" si="0"/>
        <v>5.7241379310344828E-2</v>
      </c>
    </row>
    <row r="51" spans="1:19" s="169" customFormat="1" ht="18.75" customHeight="1">
      <c r="A51" s="216">
        <v>4</v>
      </c>
      <c r="B51" s="158" t="s">
        <v>15</v>
      </c>
      <c r="C51" s="152">
        <f>[2]Z22_bezrobot_szczegolna_sytuac!C50</f>
        <v>4118</v>
      </c>
      <c r="D51" s="152">
        <f>[2]Z22_bezrobot_szczegolna_sytuac!D50</f>
        <v>997</v>
      </c>
      <c r="E51" s="160">
        <f t="shared" si="23"/>
        <v>0.24210781932977174</v>
      </c>
      <c r="F51" s="152">
        <f>[2]Z22_bezrobot_szczegolna_sytuac!F50</f>
        <v>490</v>
      </c>
      <c r="G51" s="160">
        <f>F51/C51</f>
        <v>0.11898980087421078</v>
      </c>
      <c r="H51" s="152">
        <f>[2]Z22_bezrobot_szczegolna_sytuac!H50</f>
        <v>2925</v>
      </c>
      <c r="I51" s="160">
        <f>H51/C51</f>
        <v>0.71029626032054394</v>
      </c>
      <c r="J51" s="152">
        <f>[2]Z22_bezrobot_szczegolna_sytuac!J50</f>
        <v>1401</v>
      </c>
      <c r="K51" s="160">
        <f>J51/C51</f>
        <v>0.34021369596891693</v>
      </c>
      <c r="L51" s="152">
        <f>[2]Z22_bezrobot_szczegolna_sytuac!L50</f>
        <v>2</v>
      </c>
      <c r="M51" s="217">
        <f>L51/C51</f>
        <v>4.8567265662943174E-4</v>
      </c>
      <c r="N51" s="152">
        <f>[2]Z22_bezrobot_szczegolna_sytuac!N50</f>
        <v>716</v>
      </c>
      <c r="O51" s="160">
        <f>N51/C51</f>
        <v>0.17387081107333657</v>
      </c>
      <c r="P51" s="152">
        <f>[2]Z22_bezrobot_szczegolna_sytuac!P50</f>
        <v>5</v>
      </c>
      <c r="Q51" s="217">
        <f>P51/C51</f>
        <v>1.2141816415735794E-3</v>
      </c>
      <c r="R51" s="152">
        <f>[2]Z22_bezrobot_szczegolna_sytuac!R50</f>
        <v>294</v>
      </c>
      <c r="S51" s="161">
        <f t="shared" si="0"/>
        <v>7.1393880524526471E-2</v>
      </c>
    </row>
    <row r="52" spans="1:19" s="213" customFormat="1" ht="32.25" customHeight="1">
      <c r="A52" s="367" t="s">
        <v>166</v>
      </c>
      <c r="B52" s="373"/>
      <c r="C52" s="146">
        <f>SUM(C53:C57)</f>
        <v>8105</v>
      </c>
      <c r="D52" s="146">
        <f>SUM(D53:D57)</f>
        <v>2937</v>
      </c>
      <c r="E52" s="147">
        <f>D52/$C$52</f>
        <v>0.36236890808143124</v>
      </c>
      <c r="F52" s="146">
        <f>SUM(F53:F57)</f>
        <v>1443</v>
      </c>
      <c r="G52" s="147">
        <f>F52/$C$52</f>
        <v>0.17803824799506476</v>
      </c>
      <c r="H52" s="146">
        <f>SUM(H53:H57)</f>
        <v>5158</v>
      </c>
      <c r="I52" s="147">
        <f>H52/$C$52</f>
        <v>0.63639728562615672</v>
      </c>
      <c r="J52" s="146">
        <f>SUM(J53:J57)</f>
        <v>2320</v>
      </c>
      <c r="K52" s="147">
        <f>J52/$C$52</f>
        <v>0.28624305983960519</v>
      </c>
      <c r="L52" s="146">
        <f>SUM(L53:L57)</f>
        <v>140</v>
      </c>
      <c r="M52" s="212">
        <f>L52/$C$52</f>
        <v>1.7273288093769278E-2</v>
      </c>
      <c r="N52" s="146">
        <f>SUM(N53:N57)</f>
        <v>2157</v>
      </c>
      <c r="O52" s="147">
        <f>N52/$C$52</f>
        <v>0.26613201727328811</v>
      </c>
      <c r="P52" s="146">
        <f>SUM(P53:P57)</f>
        <v>49</v>
      </c>
      <c r="Q52" s="212">
        <f>P52/$C$52</f>
        <v>6.0456508328192472E-3</v>
      </c>
      <c r="R52" s="146">
        <f>SUM(R53:R57)</f>
        <v>562</v>
      </c>
      <c r="S52" s="148">
        <f t="shared" si="0"/>
        <v>6.9339913633559527E-2</v>
      </c>
    </row>
    <row r="53" spans="1:19" s="136" customFormat="1" ht="16.5" customHeight="1">
      <c r="A53" s="214">
        <v>1</v>
      </c>
      <c r="B53" s="151" t="s">
        <v>85</v>
      </c>
      <c r="C53" s="152">
        <f>[2]Z22_bezrobot_szczegolna_sytuac!C52</f>
        <v>908</v>
      </c>
      <c r="D53" s="152">
        <f>[2]Z22_bezrobot_szczegolna_sytuac!D52</f>
        <v>353</v>
      </c>
      <c r="E53" s="154">
        <f t="shared" si="23"/>
        <v>0.38876651982378857</v>
      </c>
      <c r="F53" s="152">
        <f>[2]Z22_bezrobot_szczegolna_sytuac!F52</f>
        <v>169</v>
      </c>
      <c r="G53" s="154">
        <f>F53/C53</f>
        <v>0.18612334801762115</v>
      </c>
      <c r="H53" s="152">
        <f>[2]Z22_bezrobot_szczegolna_sytuac!H52</f>
        <v>621</v>
      </c>
      <c r="I53" s="154">
        <f>H53/C53</f>
        <v>0.68392070484581502</v>
      </c>
      <c r="J53" s="152">
        <f>[2]Z22_bezrobot_szczegolna_sytuac!J52</f>
        <v>224</v>
      </c>
      <c r="K53" s="154">
        <f>J53/C53</f>
        <v>0.24669603524229075</v>
      </c>
      <c r="L53" s="152">
        <f>[2]Z22_bezrobot_szczegolna_sytuac!L52</f>
        <v>95</v>
      </c>
      <c r="M53" s="215">
        <f>L53/C53</f>
        <v>0.10462555066079295</v>
      </c>
      <c r="N53" s="152">
        <f>[2]Z22_bezrobot_szczegolna_sytuac!N52</f>
        <v>257</v>
      </c>
      <c r="O53" s="154">
        <f>N53/C53</f>
        <v>0.28303964757709249</v>
      </c>
      <c r="P53" s="152">
        <f>[2]Z22_bezrobot_szczegolna_sytuac!P52</f>
        <v>1</v>
      </c>
      <c r="Q53" s="215">
        <f>P53/C53</f>
        <v>1.1013215859030838E-3</v>
      </c>
      <c r="R53" s="152">
        <f>[2]Z22_bezrobot_szczegolna_sytuac!R52</f>
        <v>50</v>
      </c>
      <c r="S53" s="155">
        <f t="shared" si="0"/>
        <v>5.5066079295154183E-2</v>
      </c>
    </row>
    <row r="54" spans="1:19" ht="16.5" customHeight="1">
      <c r="A54" s="214">
        <v>2</v>
      </c>
      <c r="B54" s="151" t="s">
        <v>23</v>
      </c>
      <c r="C54" s="152">
        <f>[2]Z22_bezrobot_szczegolna_sytuac!C53</f>
        <v>1867</v>
      </c>
      <c r="D54" s="152">
        <f>[2]Z22_bezrobot_szczegolna_sytuac!D53</f>
        <v>725</v>
      </c>
      <c r="E54" s="154">
        <f t="shared" si="23"/>
        <v>0.38832351365827533</v>
      </c>
      <c r="F54" s="152">
        <f>[2]Z22_bezrobot_szczegolna_sytuac!F53</f>
        <v>342</v>
      </c>
      <c r="G54" s="154">
        <f>F54/C54</f>
        <v>0.18318157471880023</v>
      </c>
      <c r="H54" s="152">
        <f>[2]Z22_bezrobot_szczegolna_sytuac!H53</f>
        <v>1108</v>
      </c>
      <c r="I54" s="154">
        <f>H54/C54</f>
        <v>0.59346545259775041</v>
      </c>
      <c r="J54" s="152">
        <f>[2]Z22_bezrobot_szczegolna_sytuac!J53</f>
        <v>484</v>
      </c>
      <c r="K54" s="154">
        <f>J54/C54</f>
        <v>0.2592394215318693</v>
      </c>
      <c r="L54" s="152">
        <f>[2]Z22_bezrobot_szczegolna_sytuac!L53</f>
        <v>1</v>
      </c>
      <c r="M54" s="215">
        <f>L54/C54</f>
        <v>5.3561863952865559E-4</v>
      </c>
      <c r="N54" s="152">
        <f>[2]Z22_bezrobot_szczegolna_sytuac!N53</f>
        <v>519</v>
      </c>
      <c r="O54" s="154">
        <f>N54/C54</f>
        <v>0.27798607391537228</v>
      </c>
      <c r="P54" s="152">
        <f>[2]Z22_bezrobot_szczegolna_sytuac!P53</f>
        <v>11</v>
      </c>
      <c r="Q54" s="215">
        <f>P54/C54</f>
        <v>5.8918050348152114E-3</v>
      </c>
      <c r="R54" s="152">
        <f>[2]Z22_bezrobot_szczegolna_sytuac!R53</f>
        <v>149</v>
      </c>
      <c r="S54" s="155">
        <f t="shared" si="0"/>
        <v>7.9807177289769687E-2</v>
      </c>
    </row>
    <row r="55" spans="1:19" s="136" customFormat="1" ht="16.5" customHeight="1">
      <c r="A55" s="214">
        <v>3</v>
      </c>
      <c r="B55" s="151" t="s">
        <v>24</v>
      </c>
      <c r="C55" s="152">
        <f>[2]Z22_bezrobot_szczegolna_sytuac!C54</f>
        <v>1395</v>
      </c>
      <c r="D55" s="152">
        <f>[2]Z22_bezrobot_szczegolna_sytuac!D54</f>
        <v>588</v>
      </c>
      <c r="E55" s="154">
        <f t="shared" si="23"/>
        <v>0.42150537634408602</v>
      </c>
      <c r="F55" s="152">
        <f>[2]Z22_bezrobot_szczegolna_sytuac!F54</f>
        <v>318</v>
      </c>
      <c r="G55" s="154">
        <f>F55/C55</f>
        <v>0.22795698924731184</v>
      </c>
      <c r="H55" s="152">
        <f>[2]Z22_bezrobot_szczegolna_sytuac!H54</f>
        <v>894</v>
      </c>
      <c r="I55" s="154">
        <f>H55/C55</f>
        <v>0.64086021505376345</v>
      </c>
      <c r="J55" s="152">
        <f>[2]Z22_bezrobot_szczegolna_sytuac!J54</f>
        <v>376</v>
      </c>
      <c r="K55" s="154">
        <f>J55/C55</f>
        <v>0.26953405017921145</v>
      </c>
      <c r="L55" s="152">
        <f>[2]Z22_bezrobot_szczegolna_sytuac!L54</f>
        <v>0</v>
      </c>
      <c r="M55" s="215">
        <f>L55/C55</f>
        <v>0</v>
      </c>
      <c r="N55" s="152">
        <f>[2]Z22_bezrobot_szczegolna_sytuac!N54</f>
        <v>338</v>
      </c>
      <c r="O55" s="154">
        <f>N55/C55</f>
        <v>0.24229390681003585</v>
      </c>
      <c r="P55" s="152">
        <f>[2]Z22_bezrobot_szczegolna_sytuac!P54</f>
        <v>8</v>
      </c>
      <c r="Q55" s="215">
        <f>P55/C55</f>
        <v>5.7347670250896057E-3</v>
      </c>
      <c r="R55" s="152">
        <f>[2]Z22_bezrobot_szczegolna_sytuac!R54</f>
        <v>80</v>
      </c>
      <c r="S55" s="155">
        <f t="shared" si="0"/>
        <v>5.7347670250896057E-2</v>
      </c>
    </row>
    <row r="56" spans="1:19" s="136" customFormat="1" ht="16.5" customHeight="1">
      <c r="A56" s="214">
        <v>4</v>
      </c>
      <c r="B56" s="151" t="s">
        <v>36</v>
      </c>
      <c r="C56" s="152">
        <f>[2]Z22_bezrobot_szczegolna_sytuac!C55</f>
        <v>2014</v>
      </c>
      <c r="D56" s="152">
        <f>[2]Z22_bezrobot_szczegolna_sytuac!D55</f>
        <v>730</v>
      </c>
      <c r="E56" s="154">
        <f t="shared" si="23"/>
        <v>0.36246276067527311</v>
      </c>
      <c r="F56" s="152">
        <f>[2]Z22_bezrobot_szczegolna_sytuac!F55</f>
        <v>401</v>
      </c>
      <c r="G56" s="154">
        <f>F56/C56</f>
        <v>0.19910625620655412</v>
      </c>
      <c r="H56" s="152">
        <f>[2]Z22_bezrobot_szczegolna_sytuac!H55</f>
        <v>1315</v>
      </c>
      <c r="I56" s="154">
        <f>H56/C56</f>
        <v>0.6529294935451837</v>
      </c>
      <c r="J56" s="152">
        <f>[2]Z22_bezrobot_szczegolna_sytuac!J55</f>
        <v>585</v>
      </c>
      <c r="K56" s="154">
        <f>J56/C56</f>
        <v>0.29046673286991065</v>
      </c>
      <c r="L56" s="152">
        <f>[2]Z22_bezrobot_szczegolna_sytuac!L55</f>
        <v>34</v>
      </c>
      <c r="M56" s="215">
        <f>L56/C56</f>
        <v>1.6881827209533268E-2</v>
      </c>
      <c r="N56" s="152">
        <f>[2]Z22_bezrobot_szczegolna_sytuac!N55</f>
        <v>553</v>
      </c>
      <c r="O56" s="154">
        <f>N56/C56</f>
        <v>0.27457795431976167</v>
      </c>
      <c r="P56" s="152">
        <f>[2]Z22_bezrobot_szczegolna_sytuac!P55</f>
        <v>15</v>
      </c>
      <c r="Q56" s="215">
        <f>P56/C56</f>
        <v>7.4478649453823239E-3</v>
      </c>
      <c r="R56" s="152">
        <f>[2]Z22_bezrobot_szczegolna_sytuac!R55</f>
        <v>95</v>
      </c>
      <c r="S56" s="155">
        <f t="shared" si="0"/>
        <v>4.716981132075472E-2</v>
      </c>
    </row>
    <row r="57" spans="1:19" s="165" customFormat="1" ht="16.5" customHeight="1" thickBot="1">
      <c r="A57" s="220">
        <v>5</v>
      </c>
      <c r="B57" s="171" t="s">
        <v>87</v>
      </c>
      <c r="C57" s="172">
        <f>[2]Z22_bezrobot_szczegolna_sytuac!C56</f>
        <v>1921</v>
      </c>
      <c r="D57" s="172">
        <f>[2]Z22_bezrobot_szczegolna_sytuac!D56</f>
        <v>541</v>
      </c>
      <c r="E57" s="174">
        <f t="shared" si="23"/>
        <v>0.28162415408641334</v>
      </c>
      <c r="F57" s="172">
        <f>[2]Z22_bezrobot_szczegolna_sytuac!F56</f>
        <v>213</v>
      </c>
      <c r="G57" s="174">
        <f>F57/C57</f>
        <v>0.11087975013014055</v>
      </c>
      <c r="H57" s="172">
        <f>[2]Z22_bezrobot_szczegolna_sytuac!H56</f>
        <v>1220</v>
      </c>
      <c r="I57" s="174">
        <f>H57/C57</f>
        <v>0.63508589276418537</v>
      </c>
      <c r="J57" s="172">
        <f>[2]Z22_bezrobot_szczegolna_sytuac!J56</f>
        <v>651</v>
      </c>
      <c r="K57" s="174">
        <f>J57/C57</f>
        <v>0.33888599687662674</v>
      </c>
      <c r="L57" s="172">
        <f>[2]Z22_bezrobot_szczegolna_sytuac!L56</f>
        <v>10</v>
      </c>
      <c r="M57" s="221">
        <f>L57/C57</f>
        <v>5.2056220718375845E-3</v>
      </c>
      <c r="N57" s="172">
        <f>[2]Z22_bezrobot_szczegolna_sytuac!N56</f>
        <v>490</v>
      </c>
      <c r="O57" s="174">
        <f>N57/C57</f>
        <v>0.25507548152004167</v>
      </c>
      <c r="P57" s="172">
        <f>[2]Z22_bezrobot_szczegolna_sytuac!P56</f>
        <v>14</v>
      </c>
      <c r="Q57" s="221">
        <f>P57/C57</f>
        <v>7.2878709005726183E-3</v>
      </c>
      <c r="R57" s="172">
        <f>[2]Z22_bezrobot_szczegolna_sytuac!R56</f>
        <v>188</v>
      </c>
      <c r="S57" s="175">
        <f t="shared" si="0"/>
        <v>9.7865694950546589E-2</v>
      </c>
    </row>
    <row r="58" spans="1:19" ht="13.5" thickTop="1"/>
  </sheetData>
  <mergeCells count="32">
    <mergeCell ref="R4:R5"/>
    <mergeCell ref="A32:B32"/>
    <mergeCell ref="A39:B39"/>
    <mergeCell ref="A47:B47"/>
    <mergeCell ref="A52:B52"/>
    <mergeCell ref="A7:B7"/>
    <mergeCell ref="A8:B8"/>
    <mergeCell ref="A14:B14"/>
    <mergeCell ref="A21:B21"/>
    <mergeCell ref="A30:B30"/>
    <mergeCell ref="A6:B6"/>
    <mergeCell ref="M4:M5"/>
    <mergeCell ref="N4:N5"/>
    <mergeCell ref="O4:O5"/>
    <mergeCell ref="P4:P5"/>
    <mergeCell ref="Q4:Q5"/>
    <mergeCell ref="A1:S1"/>
    <mergeCell ref="A2:S2"/>
    <mergeCell ref="A3:A5"/>
    <mergeCell ref="B3:B5"/>
    <mergeCell ref="C3:C5"/>
    <mergeCell ref="D3:S3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zoomScale="75" zoomScaleNormal="75" zoomScaleSheetLayoutView="90" workbookViewId="0">
      <selection activeCell="N13" sqref="N13"/>
    </sheetView>
  </sheetViews>
  <sheetFormatPr defaultColWidth="8" defaultRowHeight="12.75"/>
  <cols>
    <col min="1" max="1" width="4.42578125" style="156" customWidth="1"/>
    <col min="2" max="2" width="19.7109375" style="156" customWidth="1"/>
    <col min="3" max="3" width="11.7109375" style="156" customWidth="1"/>
    <col min="4" max="4" width="11" style="156" customWidth="1"/>
    <col min="5" max="5" width="14.85546875" style="156" customWidth="1"/>
    <col min="6" max="6" width="13.28515625" style="156" customWidth="1"/>
    <col min="7" max="7" width="10.5703125" style="156" customWidth="1"/>
    <col min="8" max="8" width="12.5703125" style="156" customWidth="1"/>
    <col min="9" max="9" width="11.85546875" style="156" customWidth="1"/>
    <col min="10" max="10" width="9.28515625" style="156" customWidth="1"/>
    <col min="11" max="11" width="10.42578125" style="156" customWidth="1"/>
    <col min="12" max="12" width="12.42578125" style="156" customWidth="1"/>
    <col min="13" max="13" width="10.85546875" style="156" customWidth="1"/>
    <col min="14" max="14" width="12.7109375" style="156" customWidth="1"/>
    <col min="15" max="15" width="12.28515625" style="156" customWidth="1"/>
    <col min="16" max="16" width="14.85546875" style="156" customWidth="1"/>
    <col min="17" max="17" width="11.85546875" style="156" customWidth="1"/>
    <col min="18" max="18" width="14.85546875" style="156" customWidth="1"/>
    <col min="19" max="19" width="12.28515625" style="156" customWidth="1"/>
    <col min="20" max="256" width="8" style="156"/>
    <col min="257" max="257" width="4.42578125" style="156" customWidth="1"/>
    <col min="258" max="258" width="19.7109375" style="156" customWidth="1"/>
    <col min="259" max="259" width="11.7109375" style="156" customWidth="1"/>
    <col min="260" max="260" width="11" style="156" customWidth="1"/>
    <col min="261" max="261" width="14.85546875" style="156" customWidth="1"/>
    <col min="262" max="262" width="13.28515625" style="156" customWidth="1"/>
    <col min="263" max="263" width="10.5703125" style="156" customWidth="1"/>
    <col min="264" max="264" width="12.5703125" style="156" customWidth="1"/>
    <col min="265" max="265" width="11.85546875" style="156" customWidth="1"/>
    <col min="266" max="266" width="9.28515625" style="156" customWidth="1"/>
    <col min="267" max="267" width="10.42578125" style="156" customWidth="1"/>
    <col min="268" max="268" width="12.42578125" style="156" customWidth="1"/>
    <col min="269" max="269" width="10.85546875" style="156" customWidth="1"/>
    <col min="270" max="270" width="12.7109375" style="156" customWidth="1"/>
    <col min="271" max="271" width="12.28515625" style="156" customWidth="1"/>
    <col min="272" max="272" width="14.85546875" style="156" customWidth="1"/>
    <col min="273" max="273" width="11.85546875" style="156" customWidth="1"/>
    <col min="274" max="274" width="14.85546875" style="156" customWidth="1"/>
    <col min="275" max="275" width="12.28515625" style="156" customWidth="1"/>
    <col min="276" max="512" width="8" style="156"/>
    <col min="513" max="513" width="4.42578125" style="156" customWidth="1"/>
    <col min="514" max="514" width="19.7109375" style="156" customWidth="1"/>
    <col min="515" max="515" width="11.7109375" style="156" customWidth="1"/>
    <col min="516" max="516" width="11" style="156" customWidth="1"/>
    <col min="517" max="517" width="14.85546875" style="156" customWidth="1"/>
    <col min="518" max="518" width="13.28515625" style="156" customWidth="1"/>
    <col min="519" max="519" width="10.5703125" style="156" customWidth="1"/>
    <col min="520" max="520" width="12.5703125" style="156" customWidth="1"/>
    <col min="521" max="521" width="11.85546875" style="156" customWidth="1"/>
    <col min="522" max="522" width="9.28515625" style="156" customWidth="1"/>
    <col min="523" max="523" width="10.42578125" style="156" customWidth="1"/>
    <col min="524" max="524" width="12.42578125" style="156" customWidth="1"/>
    <col min="525" max="525" width="10.85546875" style="156" customWidth="1"/>
    <col min="526" max="526" width="12.7109375" style="156" customWidth="1"/>
    <col min="527" max="527" width="12.28515625" style="156" customWidth="1"/>
    <col min="528" max="528" width="14.85546875" style="156" customWidth="1"/>
    <col min="529" max="529" width="11.85546875" style="156" customWidth="1"/>
    <col min="530" max="530" width="14.85546875" style="156" customWidth="1"/>
    <col min="531" max="531" width="12.28515625" style="156" customWidth="1"/>
    <col min="532" max="768" width="8" style="156"/>
    <col min="769" max="769" width="4.42578125" style="156" customWidth="1"/>
    <col min="770" max="770" width="19.7109375" style="156" customWidth="1"/>
    <col min="771" max="771" width="11.7109375" style="156" customWidth="1"/>
    <col min="772" max="772" width="11" style="156" customWidth="1"/>
    <col min="773" max="773" width="14.85546875" style="156" customWidth="1"/>
    <col min="774" max="774" width="13.28515625" style="156" customWidth="1"/>
    <col min="775" max="775" width="10.5703125" style="156" customWidth="1"/>
    <col min="776" max="776" width="12.5703125" style="156" customWidth="1"/>
    <col min="777" max="777" width="11.85546875" style="156" customWidth="1"/>
    <col min="778" max="778" width="9.28515625" style="156" customWidth="1"/>
    <col min="779" max="779" width="10.42578125" style="156" customWidth="1"/>
    <col min="780" max="780" width="12.42578125" style="156" customWidth="1"/>
    <col min="781" max="781" width="10.85546875" style="156" customWidth="1"/>
    <col min="782" max="782" width="12.7109375" style="156" customWidth="1"/>
    <col min="783" max="783" width="12.28515625" style="156" customWidth="1"/>
    <col min="784" max="784" width="14.85546875" style="156" customWidth="1"/>
    <col min="785" max="785" width="11.85546875" style="156" customWidth="1"/>
    <col min="786" max="786" width="14.85546875" style="156" customWidth="1"/>
    <col min="787" max="787" width="12.28515625" style="156" customWidth="1"/>
    <col min="788" max="1024" width="8" style="156"/>
    <col min="1025" max="1025" width="4.42578125" style="156" customWidth="1"/>
    <col min="1026" max="1026" width="19.7109375" style="156" customWidth="1"/>
    <col min="1027" max="1027" width="11.7109375" style="156" customWidth="1"/>
    <col min="1028" max="1028" width="11" style="156" customWidth="1"/>
    <col min="1029" max="1029" width="14.85546875" style="156" customWidth="1"/>
    <col min="1030" max="1030" width="13.28515625" style="156" customWidth="1"/>
    <col min="1031" max="1031" width="10.5703125" style="156" customWidth="1"/>
    <col min="1032" max="1032" width="12.5703125" style="156" customWidth="1"/>
    <col min="1033" max="1033" width="11.85546875" style="156" customWidth="1"/>
    <col min="1034" max="1034" width="9.28515625" style="156" customWidth="1"/>
    <col min="1035" max="1035" width="10.42578125" style="156" customWidth="1"/>
    <col min="1036" max="1036" width="12.42578125" style="156" customWidth="1"/>
    <col min="1037" max="1037" width="10.85546875" style="156" customWidth="1"/>
    <col min="1038" max="1038" width="12.7109375" style="156" customWidth="1"/>
    <col min="1039" max="1039" width="12.28515625" style="156" customWidth="1"/>
    <col min="1040" max="1040" width="14.85546875" style="156" customWidth="1"/>
    <col min="1041" max="1041" width="11.85546875" style="156" customWidth="1"/>
    <col min="1042" max="1042" width="14.85546875" style="156" customWidth="1"/>
    <col min="1043" max="1043" width="12.28515625" style="156" customWidth="1"/>
    <col min="1044" max="1280" width="8" style="156"/>
    <col min="1281" max="1281" width="4.42578125" style="156" customWidth="1"/>
    <col min="1282" max="1282" width="19.7109375" style="156" customWidth="1"/>
    <col min="1283" max="1283" width="11.7109375" style="156" customWidth="1"/>
    <col min="1284" max="1284" width="11" style="156" customWidth="1"/>
    <col min="1285" max="1285" width="14.85546875" style="156" customWidth="1"/>
    <col min="1286" max="1286" width="13.28515625" style="156" customWidth="1"/>
    <col min="1287" max="1287" width="10.5703125" style="156" customWidth="1"/>
    <col min="1288" max="1288" width="12.5703125" style="156" customWidth="1"/>
    <col min="1289" max="1289" width="11.85546875" style="156" customWidth="1"/>
    <col min="1290" max="1290" width="9.28515625" style="156" customWidth="1"/>
    <col min="1291" max="1291" width="10.42578125" style="156" customWidth="1"/>
    <col min="1292" max="1292" width="12.42578125" style="156" customWidth="1"/>
    <col min="1293" max="1293" width="10.85546875" style="156" customWidth="1"/>
    <col min="1294" max="1294" width="12.7109375" style="156" customWidth="1"/>
    <col min="1295" max="1295" width="12.28515625" style="156" customWidth="1"/>
    <col min="1296" max="1296" width="14.85546875" style="156" customWidth="1"/>
    <col min="1297" max="1297" width="11.85546875" style="156" customWidth="1"/>
    <col min="1298" max="1298" width="14.85546875" style="156" customWidth="1"/>
    <col min="1299" max="1299" width="12.28515625" style="156" customWidth="1"/>
    <col min="1300" max="1536" width="8" style="156"/>
    <col min="1537" max="1537" width="4.42578125" style="156" customWidth="1"/>
    <col min="1538" max="1538" width="19.7109375" style="156" customWidth="1"/>
    <col min="1539" max="1539" width="11.7109375" style="156" customWidth="1"/>
    <col min="1540" max="1540" width="11" style="156" customWidth="1"/>
    <col min="1541" max="1541" width="14.85546875" style="156" customWidth="1"/>
    <col min="1542" max="1542" width="13.28515625" style="156" customWidth="1"/>
    <col min="1543" max="1543" width="10.5703125" style="156" customWidth="1"/>
    <col min="1544" max="1544" width="12.5703125" style="156" customWidth="1"/>
    <col min="1545" max="1545" width="11.85546875" style="156" customWidth="1"/>
    <col min="1546" max="1546" width="9.28515625" style="156" customWidth="1"/>
    <col min="1547" max="1547" width="10.42578125" style="156" customWidth="1"/>
    <col min="1548" max="1548" width="12.42578125" style="156" customWidth="1"/>
    <col min="1549" max="1549" width="10.85546875" style="156" customWidth="1"/>
    <col min="1550" max="1550" width="12.7109375" style="156" customWidth="1"/>
    <col min="1551" max="1551" width="12.28515625" style="156" customWidth="1"/>
    <col min="1552" max="1552" width="14.85546875" style="156" customWidth="1"/>
    <col min="1553" max="1553" width="11.85546875" style="156" customWidth="1"/>
    <col min="1554" max="1554" width="14.85546875" style="156" customWidth="1"/>
    <col min="1555" max="1555" width="12.28515625" style="156" customWidth="1"/>
    <col min="1556" max="1792" width="8" style="156"/>
    <col min="1793" max="1793" width="4.42578125" style="156" customWidth="1"/>
    <col min="1794" max="1794" width="19.7109375" style="156" customWidth="1"/>
    <col min="1795" max="1795" width="11.7109375" style="156" customWidth="1"/>
    <col min="1796" max="1796" width="11" style="156" customWidth="1"/>
    <col min="1797" max="1797" width="14.85546875" style="156" customWidth="1"/>
    <col min="1798" max="1798" width="13.28515625" style="156" customWidth="1"/>
    <col min="1799" max="1799" width="10.5703125" style="156" customWidth="1"/>
    <col min="1800" max="1800" width="12.5703125" style="156" customWidth="1"/>
    <col min="1801" max="1801" width="11.85546875" style="156" customWidth="1"/>
    <col min="1802" max="1802" width="9.28515625" style="156" customWidth="1"/>
    <col min="1803" max="1803" width="10.42578125" style="156" customWidth="1"/>
    <col min="1804" max="1804" width="12.42578125" style="156" customWidth="1"/>
    <col min="1805" max="1805" width="10.85546875" style="156" customWidth="1"/>
    <col min="1806" max="1806" width="12.7109375" style="156" customWidth="1"/>
    <col min="1807" max="1807" width="12.28515625" style="156" customWidth="1"/>
    <col min="1808" max="1808" width="14.85546875" style="156" customWidth="1"/>
    <col min="1809" max="1809" width="11.85546875" style="156" customWidth="1"/>
    <col min="1810" max="1810" width="14.85546875" style="156" customWidth="1"/>
    <col min="1811" max="1811" width="12.28515625" style="156" customWidth="1"/>
    <col min="1812" max="2048" width="8" style="156"/>
    <col min="2049" max="2049" width="4.42578125" style="156" customWidth="1"/>
    <col min="2050" max="2050" width="19.7109375" style="156" customWidth="1"/>
    <col min="2051" max="2051" width="11.7109375" style="156" customWidth="1"/>
    <col min="2052" max="2052" width="11" style="156" customWidth="1"/>
    <col min="2053" max="2053" width="14.85546875" style="156" customWidth="1"/>
    <col min="2054" max="2054" width="13.28515625" style="156" customWidth="1"/>
    <col min="2055" max="2055" width="10.5703125" style="156" customWidth="1"/>
    <col min="2056" max="2056" width="12.5703125" style="156" customWidth="1"/>
    <col min="2057" max="2057" width="11.85546875" style="156" customWidth="1"/>
    <col min="2058" max="2058" width="9.28515625" style="156" customWidth="1"/>
    <col min="2059" max="2059" width="10.42578125" style="156" customWidth="1"/>
    <col min="2060" max="2060" width="12.42578125" style="156" customWidth="1"/>
    <col min="2061" max="2061" width="10.85546875" style="156" customWidth="1"/>
    <col min="2062" max="2062" width="12.7109375" style="156" customWidth="1"/>
    <col min="2063" max="2063" width="12.28515625" style="156" customWidth="1"/>
    <col min="2064" max="2064" width="14.85546875" style="156" customWidth="1"/>
    <col min="2065" max="2065" width="11.85546875" style="156" customWidth="1"/>
    <col min="2066" max="2066" width="14.85546875" style="156" customWidth="1"/>
    <col min="2067" max="2067" width="12.28515625" style="156" customWidth="1"/>
    <col min="2068" max="2304" width="8" style="156"/>
    <col min="2305" max="2305" width="4.42578125" style="156" customWidth="1"/>
    <col min="2306" max="2306" width="19.7109375" style="156" customWidth="1"/>
    <col min="2307" max="2307" width="11.7109375" style="156" customWidth="1"/>
    <col min="2308" max="2308" width="11" style="156" customWidth="1"/>
    <col min="2309" max="2309" width="14.85546875" style="156" customWidth="1"/>
    <col min="2310" max="2310" width="13.28515625" style="156" customWidth="1"/>
    <col min="2311" max="2311" width="10.5703125" style="156" customWidth="1"/>
    <col min="2312" max="2312" width="12.5703125" style="156" customWidth="1"/>
    <col min="2313" max="2313" width="11.85546875" style="156" customWidth="1"/>
    <col min="2314" max="2314" width="9.28515625" style="156" customWidth="1"/>
    <col min="2315" max="2315" width="10.42578125" style="156" customWidth="1"/>
    <col min="2316" max="2316" width="12.42578125" style="156" customWidth="1"/>
    <col min="2317" max="2317" width="10.85546875" style="156" customWidth="1"/>
    <col min="2318" max="2318" width="12.7109375" style="156" customWidth="1"/>
    <col min="2319" max="2319" width="12.28515625" style="156" customWidth="1"/>
    <col min="2320" max="2320" width="14.85546875" style="156" customWidth="1"/>
    <col min="2321" max="2321" width="11.85546875" style="156" customWidth="1"/>
    <col min="2322" max="2322" width="14.85546875" style="156" customWidth="1"/>
    <col min="2323" max="2323" width="12.28515625" style="156" customWidth="1"/>
    <col min="2324" max="2560" width="8" style="156"/>
    <col min="2561" max="2561" width="4.42578125" style="156" customWidth="1"/>
    <col min="2562" max="2562" width="19.7109375" style="156" customWidth="1"/>
    <col min="2563" max="2563" width="11.7109375" style="156" customWidth="1"/>
    <col min="2564" max="2564" width="11" style="156" customWidth="1"/>
    <col min="2565" max="2565" width="14.85546875" style="156" customWidth="1"/>
    <col min="2566" max="2566" width="13.28515625" style="156" customWidth="1"/>
    <col min="2567" max="2567" width="10.5703125" style="156" customWidth="1"/>
    <col min="2568" max="2568" width="12.5703125" style="156" customWidth="1"/>
    <col min="2569" max="2569" width="11.85546875" style="156" customWidth="1"/>
    <col min="2570" max="2570" width="9.28515625" style="156" customWidth="1"/>
    <col min="2571" max="2571" width="10.42578125" style="156" customWidth="1"/>
    <col min="2572" max="2572" width="12.42578125" style="156" customWidth="1"/>
    <col min="2573" max="2573" width="10.85546875" style="156" customWidth="1"/>
    <col min="2574" max="2574" width="12.7109375" style="156" customWidth="1"/>
    <col min="2575" max="2575" width="12.28515625" style="156" customWidth="1"/>
    <col min="2576" max="2576" width="14.85546875" style="156" customWidth="1"/>
    <col min="2577" max="2577" width="11.85546875" style="156" customWidth="1"/>
    <col min="2578" max="2578" width="14.85546875" style="156" customWidth="1"/>
    <col min="2579" max="2579" width="12.28515625" style="156" customWidth="1"/>
    <col min="2580" max="2816" width="8" style="156"/>
    <col min="2817" max="2817" width="4.42578125" style="156" customWidth="1"/>
    <col min="2818" max="2818" width="19.7109375" style="156" customWidth="1"/>
    <col min="2819" max="2819" width="11.7109375" style="156" customWidth="1"/>
    <col min="2820" max="2820" width="11" style="156" customWidth="1"/>
    <col min="2821" max="2821" width="14.85546875" style="156" customWidth="1"/>
    <col min="2822" max="2822" width="13.28515625" style="156" customWidth="1"/>
    <col min="2823" max="2823" width="10.5703125" style="156" customWidth="1"/>
    <col min="2824" max="2824" width="12.5703125" style="156" customWidth="1"/>
    <col min="2825" max="2825" width="11.85546875" style="156" customWidth="1"/>
    <col min="2826" max="2826" width="9.28515625" style="156" customWidth="1"/>
    <col min="2827" max="2827" width="10.42578125" style="156" customWidth="1"/>
    <col min="2828" max="2828" width="12.42578125" style="156" customWidth="1"/>
    <col min="2829" max="2829" width="10.85546875" style="156" customWidth="1"/>
    <col min="2830" max="2830" width="12.7109375" style="156" customWidth="1"/>
    <col min="2831" max="2831" width="12.28515625" style="156" customWidth="1"/>
    <col min="2832" max="2832" width="14.85546875" style="156" customWidth="1"/>
    <col min="2833" max="2833" width="11.85546875" style="156" customWidth="1"/>
    <col min="2834" max="2834" width="14.85546875" style="156" customWidth="1"/>
    <col min="2835" max="2835" width="12.28515625" style="156" customWidth="1"/>
    <col min="2836" max="3072" width="8" style="156"/>
    <col min="3073" max="3073" width="4.42578125" style="156" customWidth="1"/>
    <col min="3074" max="3074" width="19.7109375" style="156" customWidth="1"/>
    <col min="3075" max="3075" width="11.7109375" style="156" customWidth="1"/>
    <col min="3076" max="3076" width="11" style="156" customWidth="1"/>
    <col min="3077" max="3077" width="14.85546875" style="156" customWidth="1"/>
    <col min="3078" max="3078" width="13.28515625" style="156" customWidth="1"/>
    <col min="3079" max="3079" width="10.5703125" style="156" customWidth="1"/>
    <col min="3080" max="3080" width="12.5703125" style="156" customWidth="1"/>
    <col min="3081" max="3081" width="11.85546875" style="156" customWidth="1"/>
    <col min="3082" max="3082" width="9.28515625" style="156" customWidth="1"/>
    <col min="3083" max="3083" width="10.42578125" style="156" customWidth="1"/>
    <col min="3084" max="3084" width="12.42578125" style="156" customWidth="1"/>
    <col min="3085" max="3085" width="10.85546875" style="156" customWidth="1"/>
    <col min="3086" max="3086" width="12.7109375" style="156" customWidth="1"/>
    <col min="3087" max="3087" width="12.28515625" style="156" customWidth="1"/>
    <col min="3088" max="3088" width="14.85546875" style="156" customWidth="1"/>
    <col min="3089" max="3089" width="11.85546875" style="156" customWidth="1"/>
    <col min="3090" max="3090" width="14.85546875" style="156" customWidth="1"/>
    <col min="3091" max="3091" width="12.28515625" style="156" customWidth="1"/>
    <col min="3092" max="3328" width="8" style="156"/>
    <col min="3329" max="3329" width="4.42578125" style="156" customWidth="1"/>
    <col min="3330" max="3330" width="19.7109375" style="156" customWidth="1"/>
    <col min="3331" max="3331" width="11.7109375" style="156" customWidth="1"/>
    <col min="3332" max="3332" width="11" style="156" customWidth="1"/>
    <col min="3333" max="3333" width="14.85546875" style="156" customWidth="1"/>
    <col min="3334" max="3334" width="13.28515625" style="156" customWidth="1"/>
    <col min="3335" max="3335" width="10.5703125" style="156" customWidth="1"/>
    <col min="3336" max="3336" width="12.5703125" style="156" customWidth="1"/>
    <col min="3337" max="3337" width="11.85546875" style="156" customWidth="1"/>
    <col min="3338" max="3338" width="9.28515625" style="156" customWidth="1"/>
    <col min="3339" max="3339" width="10.42578125" style="156" customWidth="1"/>
    <col min="3340" max="3340" width="12.42578125" style="156" customWidth="1"/>
    <col min="3341" max="3341" width="10.85546875" style="156" customWidth="1"/>
    <col min="3342" max="3342" width="12.7109375" style="156" customWidth="1"/>
    <col min="3343" max="3343" width="12.28515625" style="156" customWidth="1"/>
    <col min="3344" max="3344" width="14.85546875" style="156" customWidth="1"/>
    <col min="3345" max="3345" width="11.85546875" style="156" customWidth="1"/>
    <col min="3346" max="3346" width="14.85546875" style="156" customWidth="1"/>
    <col min="3347" max="3347" width="12.28515625" style="156" customWidth="1"/>
    <col min="3348" max="3584" width="8" style="156"/>
    <col min="3585" max="3585" width="4.42578125" style="156" customWidth="1"/>
    <col min="3586" max="3586" width="19.7109375" style="156" customWidth="1"/>
    <col min="3587" max="3587" width="11.7109375" style="156" customWidth="1"/>
    <col min="3588" max="3588" width="11" style="156" customWidth="1"/>
    <col min="3589" max="3589" width="14.85546875" style="156" customWidth="1"/>
    <col min="3590" max="3590" width="13.28515625" style="156" customWidth="1"/>
    <col min="3591" max="3591" width="10.5703125" style="156" customWidth="1"/>
    <col min="3592" max="3592" width="12.5703125" style="156" customWidth="1"/>
    <col min="3593" max="3593" width="11.85546875" style="156" customWidth="1"/>
    <col min="3594" max="3594" width="9.28515625" style="156" customWidth="1"/>
    <col min="3595" max="3595" width="10.42578125" style="156" customWidth="1"/>
    <col min="3596" max="3596" width="12.42578125" style="156" customWidth="1"/>
    <col min="3597" max="3597" width="10.85546875" style="156" customWidth="1"/>
    <col min="3598" max="3598" width="12.7109375" style="156" customWidth="1"/>
    <col min="3599" max="3599" width="12.28515625" style="156" customWidth="1"/>
    <col min="3600" max="3600" width="14.85546875" style="156" customWidth="1"/>
    <col min="3601" max="3601" width="11.85546875" style="156" customWidth="1"/>
    <col min="3602" max="3602" width="14.85546875" style="156" customWidth="1"/>
    <col min="3603" max="3603" width="12.28515625" style="156" customWidth="1"/>
    <col min="3604" max="3840" width="8" style="156"/>
    <col min="3841" max="3841" width="4.42578125" style="156" customWidth="1"/>
    <col min="3842" max="3842" width="19.7109375" style="156" customWidth="1"/>
    <col min="3843" max="3843" width="11.7109375" style="156" customWidth="1"/>
    <col min="3844" max="3844" width="11" style="156" customWidth="1"/>
    <col min="3845" max="3845" width="14.85546875" style="156" customWidth="1"/>
    <col min="3846" max="3846" width="13.28515625" style="156" customWidth="1"/>
    <col min="3847" max="3847" width="10.5703125" style="156" customWidth="1"/>
    <col min="3848" max="3848" width="12.5703125" style="156" customWidth="1"/>
    <col min="3849" max="3849" width="11.85546875" style="156" customWidth="1"/>
    <col min="3850" max="3850" width="9.28515625" style="156" customWidth="1"/>
    <col min="3851" max="3851" width="10.42578125" style="156" customWidth="1"/>
    <col min="3852" max="3852" width="12.42578125" style="156" customWidth="1"/>
    <col min="3853" max="3853" width="10.85546875" style="156" customWidth="1"/>
    <col min="3854" max="3854" width="12.7109375" style="156" customWidth="1"/>
    <col min="3855" max="3855" width="12.28515625" style="156" customWidth="1"/>
    <col min="3856" max="3856" width="14.85546875" style="156" customWidth="1"/>
    <col min="3857" max="3857" width="11.85546875" style="156" customWidth="1"/>
    <col min="3858" max="3858" width="14.85546875" style="156" customWidth="1"/>
    <col min="3859" max="3859" width="12.28515625" style="156" customWidth="1"/>
    <col min="3860" max="4096" width="8" style="156"/>
    <col min="4097" max="4097" width="4.42578125" style="156" customWidth="1"/>
    <col min="4098" max="4098" width="19.7109375" style="156" customWidth="1"/>
    <col min="4099" max="4099" width="11.7109375" style="156" customWidth="1"/>
    <col min="4100" max="4100" width="11" style="156" customWidth="1"/>
    <col min="4101" max="4101" width="14.85546875" style="156" customWidth="1"/>
    <col min="4102" max="4102" width="13.28515625" style="156" customWidth="1"/>
    <col min="4103" max="4103" width="10.5703125" style="156" customWidth="1"/>
    <col min="4104" max="4104" width="12.5703125" style="156" customWidth="1"/>
    <col min="4105" max="4105" width="11.85546875" style="156" customWidth="1"/>
    <col min="4106" max="4106" width="9.28515625" style="156" customWidth="1"/>
    <col min="4107" max="4107" width="10.42578125" style="156" customWidth="1"/>
    <col min="4108" max="4108" width="12.42578125" style="156" customWidth="1"/>
    <col min="4109" max="4109" width="10.85546875" style="156" customWidth="1"/>
    <col min="4110" max="4110" width="12.7109375" style="156" customWidth="1"/>
    <col min="4111" max="4111" width="12.28515625" style="156" customWidth="1"/>
    <col min="4112" max="4112" width="14.85546875" style="156" customWidth="1"/>
    <col min="4113" max="4113" width="11.85546875" style="156" customWidth="1"/>
    <col min="4114" max="4114" width="14.85546875" style="156" customWidth="1"/>
    <col min="4115" max="4115" width="12.28515625" style="156" customWidth="1"/>
    <col min="4116" max="4352" width="8" style="156"/>
    <col min="4353" max="4353" width="4.42578125" style="156" customWidth="1"/>
    <col min="4354" max="4354" width="19.7109375" style="156" customWidth="1"/>
    <col min="4355" max="4355" width="11.7109375" style="156" customWidth="1"/>
    <col min="4356" max="4356" width="11" style="156" customWidth="1"/>
    <col min="4357" max="4357" width="14.85546875" style="156" customWidth="1"/>
    <col min="4358" max="4358" width="13.28515625" style="156" customWidth="1"/>
    <col min="4359" max="4359" width="10.5703125" style="156" customWidth="1"/>
    <col min="4360" max="4360" width="12.5703125" style="156" customWidth="1"/>
    <col min="4361" max="4361" width="11.85546875" style="156" customWidth="1"/>
    <col min="4362" max="4362" width="9.28515625" style="156" customWidth="1"/>
    <col min="4363" max="4363" width="10.42578125" style="156" customWidth="1"/>
    <col min="4364" max="4364" width="12.42578125" style="156" customWidth="1"/>
    <col min="4365" max="4365" width="10.85546875" style="156" customWidth="1"/>
    <col min="4366" max="4366" width="12.7109375" style="156" customWidth="1"/>
    <col min="4367" max="4367" width="12.28515625" style="156" customWidth="1"/>
    <col min="4368" max="4368" width="14.85546875" style="156" customWidth="1"/>
    <col min="4369" max="4369" width="11.85546875" style="156" customWidth="1"/>
    <col min="4370" max="4370" width="14.85546875" style="156" customWidth="1"/>
    <col min="4371" max="4371" width="12.28515625" style="156" customWidth="1"/>
    <col min="4372" max="4608" width="8" style="156"/>
    <col min="4609" max="4609" width="4.42578125" style="156" customWidth="1"/>
    <col min="4610" max="4610" width="19.7109375" style="156" customWidth="1"/>
    <col min="4611" max="4611" width="11.7109375" style="156" customWidth="1"/>
    <col min="4612" max="4612" width="11" style="156" customWidth="1"/>
    <col min="4613" max="4613" width="14.85546875" style="156" customWidth="1"/>
    <col min="4614" max="4614" width="13.28515625" style="156" customWidth="1"/>
    <col min="4615" max="4615" width="10.5703125" style="156" customWidth="1"/>
    <col min="4616" max="4616" width="12.5703125" style="156" customWidth="1"/>
    <col min="4617" max="4617" width="11.85546875" style="156" customWidth="1"/>
    <col min="4618" max="4618" width="9.28515625" style="156" customWidth="1"/>
    <col min="4619" max="4619" width="10.42578125" style="156" customWidth="1"/>
    <col min="4620" max="4620" width="12.42578125" style="156" customWidth="1"/>
    <col min="4621" max="4621" width="10.85546875" style="156" customWidth="1"/>
    <col min="4622" max="4622" width="12.7109375" style="156" customWidth="1"/>
    <col min="4623" max="4623" width="12.28515625" style="156" customWidth="1"/>
    <col min="4624" max="4624" width="14.85546875" style="156" customWidth="1"/>
    <col min="4625" max="4625" width="11.85546875" style="156" customWidth="1"/>
    <col min="4626" max="4626" width="14.85546875" style="156" customWidth="1"/>
    <col min="4627" max="4627" width="12.28515625" style="156" customWidth="1"/>
    <col min="4628" max="4864" width="8" style="156"/>
    <col min="4865" max="4865" width="4.42578125" style="156" customWidth="1"/>
    <col min="4866" max="4866" width="19.7109375" style="156" customWidth="1"/>
    <col min="4867" max="4867" width="11.7109375" style="156" customWidth="1"/>
    <col min="4868" max="4868" width="11" style="156" customWidth="1"/>
    <col min="4869" max="4869" width="14.85546875" style="156" customWidth="1"/>
    <col min="4870" max="4870" width="13.28515625" style="156" customWidth="1"/>
    <col min="4871" max="4871" width="10.5703125" style="156" customWidth="1"/>
    <col min="4872" max="4872" width="12.5703125" style="156" customWidth="1"/>
    <col min="4873" max="4873" width="11.85546875" style="156" customWidth="1"/>
    <col min="4874" max="4874" width="9.28515625" style="156" customWidth="1"/>
    <col min="4875" max="4875" width="10.42578125" style="156" customWidth="1"/>
    <col min="4876" max="4876" width="12.42578125" style="156" customWidth="1"/>
    <col min="4877" max="4877" width="10.85546875" style="156" customWidth="1"/>
    <col min="4878" max="4878" width="12.7109375" style="156" customWidth="1"/>
    <col min="4879" max="4879" width="12.28515625" style="156" customWidth="1"/>
    <col min="4880" max="4880" width="14.85546875" style="156" customWidth="1"/>
    <col min="4881" max="4881" width="11.85546875" style="156" customWidth="1"/>
    <col min="4882" max="4882" width="14.85546875" style="156" customWidth="1"/>
    <col min="4883" max="4883" width="12.28515625" style="156" customWidth="1"/>
    <col min="4884" max="5120" width="8" style="156"/>
    <col min="5121" max="5121" width="4.42578125" style="156" customWidth="1"/>
    <col min="5122" max="5122" width="19.7109375" style="156" customWidth="1"/>
    <col min="5123" max="5123" width="11.7109375" style="156" customWidth="1"/>
    <col min="5124" max="5124" width="11" style="156" customWidth="1"/>
    <col min="5125" max="5125" width="14.85546875" style="156" customWidth="1"/>
    <col min="5126" max="5126" width="13.28515625" style="156" customWidth="1"/>
    <col min="5127" max="5127" width="10.5703125" style="156" customWidth="1"/>
    <col min="5128" max="5128" width="12.5703125" style="156" customWidth="1"/>
    <col min="5129" max="5129" width="11.85546875" style="156" customWidth="1"/>
    <col min="5130" max="5130" width="9.28515625" style="156" customWidth="1"/>
    <col min="5131" max="5131" width="10.42578125" style="156" customWidth="1"/>
    <col min="5132" max="5132" width="12.42578125" style="156" customWidth="1"/>
    <col min="5133" max="5133" width="10.85546875" style="156" customWidth="1"/>
    <col min="5134" max="5134" width="12.7109375" style="156" customWidth="1"/>
    <col min="5135" max="5135" width="12.28515625" style="156" customWidth="1"/>
    <col min="5136" max="5136" width="14.85546875" style="156" customWidth="1"/>
    <col min="5137" max="5137" width="11.85546875" style="156" customWidth="1"/>
    <col min="5138" max="5138" width="14.85546875" style="156" customWidth="1"/>
    <col min="5139" max="5139" width="12.28515625" style="156" customWidth="1"/>
    <col min="5140" max="5376" width="8" style="156"/>
    <col min="5377" max="5377" width="4.42578125" style="156" customWidth="1"/>
    <col min="5378" max="5378" width="19.7109375" style="156" customWidth="1"/>
    <col min="5379" max="5379" width="11.7109375" style="156" customWidth="1"/>
    <col min="5380" max="5380" width="11" style="156" customWidth="1"/>
    <col min="5381" max="5381" width="14.85546875" style="156" customWidth="1"/>
    <col min="5382" max="5382" width="13.28515625" style="156" customWidth="1"/>
    <col min="5383" max="5383" width="10.5703125" style="156" customWidth="1"/>
    <col min="5384" max="5384" width="12.5703125" style="156" customWidth="1"/>
    <col min="5385" max="5385" width="11.85546875" style="156" customWidth="1"/>
    <col min="5386" max="5386" width="9.28515625" style="156" customWidth="1"/>
    <col min="5387" max="5387" width="10.42578125" style="156" customWidth="1"/>
    <col min="5388" max="5388" width="12.42578125" style="156" customWidth="1"/>
    <col min="5389" max="5389" width="10.85546875" style="156" customWidth="1"/>
    <col min="5390" max="5390" width="12.7109375" style="156" customWidth="1"/>
    <col min="5391" max="5391" width="12.28515625" style="156" customWidth="1"/>
    <col min="5392" max="5392" width="14.85546875" style="156" customWidth="1"/>
    <col min="5393" max="5393" width="11.85546875" style="156" customWidth="1"/>
    <col min="5394" max="5394" width="14.85546875" style="156" customWidth="1"/>
    <col min="5395" max="5395" width="12.28515625" style="156" customWidth="1"/>
    <col min="5396" max="5632" width="8" style="156"/>
    <col min="5633" max="5633" width="4.42578125" style="156" customWidth="1"/>
    <col min="5634" max="5634" width="19.7109375" style="156" customWidth="1"/>
    <col min="5635" max="5635" width="11.7109375" style="156" customWidth="1"/>
    <col min="5636" max="5636" width="11" style="156" customWidth="1"/>
    <col min="5637" max="5637" width="14.85546875" style="156" customWidth="1"/>
    <col min="5638" max="5638" width="13.28515625" style="156" customWidth="1"/>
    <col min="5639" max="5639" width="10.5703125" style="156" customWidth="1"/>
    <col min="5640" max="5640" width="12.5703125" style="156" customWidth="1"/>
    <col min="5641" max="5641" width="11.85546875" style="156" customWidth="1"/>
    <col min="5642" max="5642" width="9.28515625" style="156" customWidth="1"/>
    <col min="5643" max="5643" width="10.42578125" style="156" customWidth="1"/>
    <col min="5644" max="5644" width="12.42578125" style="156" customWidth="1"/>
    <col min="5645" max="5645" width="10.85546875" style="156" customWidth="1"/>
    <col min="5646" max="5646" width="12.7109375" style="156" customWidth="1"/>
    <col min="5647" max="5647" width="12.28515625" style="156" customWidth="1"/>
    <col min="5648" max="5648" width="14.85546875" style="156" customWidth="1"/>
    <col min="5649" max="5649" width="11.85546875" style="156" customWidth="1"/>
    <col min="5650" max="5650" width="14.85546875" style="156" customWidth="1"/>
    <col min="5651" max="5651" width="12.28515625" style="156" customWidth="1"/>
    <col min="5652" max="5888" width="8" style="156"/>
    <col min="5889" max="5889" width="4.42578125" style="156" customWidth="1"/>
    <col min="5890" max="5890" width="19.7109375" style="156" customWidth="1"/>
    <col min="5891" max="5891" width="11.7109375" style="156" customWidth="1"/>
    <col min="5892" max="5892" width="11" style="156" customWidth="1"/>
    <col min="5893" max="5893" width="14.85546875" style="156" customWidth="1"/>
    <col min="5894" max="5894" width="13.28515625" style="156" customWidth="1"/>
    <col min="5895" max="5895" width="10.5703125" style="156" customWidth="1"/>
    <col min="5896" max="5896" width="12.5703125" style="156" customWidth="1"/>
    <col min="5897" max="5897" width="11.85546875" style="156" customWidth="1"/>
    <col min="5898" max="5898" width="9.28515625" style="156" customWidth="1"/>
    <col min="5899" max="5899" width="10.42578125" style="156" customWidth="1"/>
    <col min="5900" max="5900" width="12.42578125" style="156" customWidth="1"/>
    <col min="5901" max="5901" width="10.85546875" style="156" customWidth="1"/>
    <col min="5902" max="5902" width="12.7109375" style="156" customWidth="1"/>
    <col min="5903" max="5903" width="12.28515625" style="156" customWidth="1"/>
    <col min="5904" max="5904" width="14.85546875" style="156" customWidth="1"/>
    <col min="5905" max="5905" width="11.85546875" style="156" customWidth="1"/>
    <col min="5906" max="5906" width="14.85546875" style="156" customWidth="1"/>
    <col min="5907" max="5907" width="12.28515625" style="156" customWidth="1"/>
    <col min="5908" max="6144" width="8" style="156"/>
    <col min="6145" max="6145" width="4.42578125" style="156" customWidth="1"/>
    <col min="6146" max="6146" width="19.7109375" style="156" customWidth="1"/>
    <col min="6147" max="6147" width="11.7109375" style="156" customWidth="1"/>
    <col min="6148" max="6148" width="11" style="156" customWidth="1"/>
    <col min="6149" max="6149" width="14.85546875" style="156" customWidth="1"/>
    <col min="6150" max="6150" width="13.28515625" style="156" customWidth="1"/>
    <col min="6151" max="6151" width="10.5703125" style="156" customWidth="1"/>
    <col min="6152" max="6152" width="12.5703125" style="156" customWidth="1"/>
    <col min="6153" max="6153" width="11.85546875" style="156" customWidth="1"/>
    <col min="6154" max="6154" width="9.28515625" style="156" customWidth="1"/>
    <col min="6155" max="6155" width="10.42578125" style="156" customWidth="1"/>
    <col min="6156" max="6156" width="12.42578125" style="156" customWidth="1"/>
    <col min="6157" max="6157" width="10.85546875" style="156" customWidth="1"/>
    <col min="6158" max="6158" width="12.7109375" style="156" customWidth="1"/>
    <col min="6159" max="6159" width="12.28515625" style="156" customWidth="1"/>
    <col min="6160" max="6160" width="14.85546875" style="156" customWidth="1"/>
    <col min="6161" max="6161" width="11.85546875" style="156" customWidth="1"/>
    <col min="6162" max="6162" width="14.85546875" style="156" customWidth="1"/>
    <col min="6163" max="6163" width="12.28515625" style="156" customWidth="1"/>
    <col min="6164" max="6400" width="8" style="156"/>
    <col min="6401" max="6401" width="4.42578125" style="156" customWidth="1"/>
    <col min="6402" max="6402" width="19.7109375" style="156" customWidth="1"/>
    <col min="6403" max="6403" width="11.7109375" style="156" customWidth="1"/>
    <col min="6404" max="6404" width="11" style="156" customWidth="1"/>
    <col min="6405" max="6405" width="14.85546875" style="156" customWidth="1"/>
    <col min="6406" max="6406" width="13.28515625" style="156" customWidth="1"/>
    <col min="6407" max="6407" width="10.5703125" style="156" customWidth="1"/>
    <col min="6408" max="6408" width="12.5703125" style="156" customWidth="1"/>
    <col min="6409" max="6409" width="11.85546875" style="156" customWidth="1"/>
    <col min="6410" max="6410" width="9.28515625" style="156" customWidth="1"/>
    <col min="6411" max="6411" width="10.42578125" style="156" customWidth="1"/>
    <col min="6412" max="6412" width="12.42578125" style="156" customWidth="1"/>
    <col min="6413" max="6413" width="10.85546875" style="156" customWidth="1"/>
    <col min="6414" max="6414" width="12.7109375" style="156" customWidth="1"/>
    <col min="6415" max="6415" width="12.28515625" style="156" customWidth="1"/>
    <col min="6416" max="6416" width="14.85546875" style="156" customWidth="1"/>
    <col min="6417" max="6417" width="11.85546875" style="156" customWidth="1"/>
    <col min="6418" max="6418" width="14.85546875" style="156" customWidth="1"/>
    <col min="6419" max="6419" width="12.28515625" style="156" customWidth="1"/>
    <col min="6420" max="6656" width="8" style="156"/>
    <col min="6657" max="6657" width="4.42578125" style="156" customWidth="1"/>
    <col min="6658" max="6658" width="19.7109375" style="156" customWidth="1"/>
    <col min="6659" max="6659" width="11.7109375" style="156" customWidth="1"/>
    <col min="6660" max="6660" width="11" style="156" customWidth="1"/>
    <col min="6661" max="6661" width="14.85546875" style="156" customWidth="1"/>
    <col min="6662" max="6662" width="13.28515625" style="156" customWidth="1"/>
    <col min="6663" max="6663" width="10.5703125" style="156" customWidth="1"/>
    <col min="6664" max="6664" width="12.5703125" style="156" customWidth="1"/>
    <col min="6665" max="6665" width="11.85546875" style="156" customWidth="1"/>
    <col min="6666" max="6666" width="9.28515625" style="156" customWidth="1"/>
    <col min="6667" max="6667" width="10.42578125" style="156" customWidth="1"/>
    <col min="6668" max="6668" width="12.42578125" style="156" customWidth="1"/>
    <col min="6669" max="6669" width="10.85546875" style="156" customWidth="1"/>
    <col min="6670" max="6670" width="12.7109375" style="156" customWidth="1"/>
    <col min="6671" max="6671" width="12.28515625" style="156" customWidth="1"/>
    <col min="6672" max="6672" width="14.85546875" style="156" customWidth="1"/>
    <col min="6673" max="6673" width="11.85546875" style="156" customWidth="1"/>
    <col min="6674" max="6674" width="14.85546875" style="156" customWidth="1"/>
    <col min="6675" max="6675" width="12.28515625" style="156" customWidth="1"/>
    <col min="6676" max="6912" width="8" style="156"/>
    <col min="6913" max="6913" width="4.42578125" style="156" customWidth="1"/>
    <col min="6914" max="6914" width="19.7109375" style="156" customWidth="1"/>
    <col min="6915" max="6915" width="11.7109375" style="156" customWidth="1"/>
    <col min="6916" max="6916" width="11" style="156" customWidth="1"/>
    <col min="6917" max="6917" width="14.85546875" style="156" customWidth="1"/>
    <col min="6918" max="6918" width="13.28515625" style="156" customWidth="1"/>
    <col min="6919" max="6919" width="10.5703125" style="156" customWidth="1"/>
    <col min="6920" max="6920" width="12.5703125" style="156" customWidth="1"/>
    <col min="6921" max="6921" width="11.85546875" style="156" customWidth="1"/>
    <col min="6922" max="6922" width="9.28515625" style="156" customWidth="1"/>
    <col min="6923" max="6923" width="10.42578125" style="156" customWidth="1"/>
    <col min="6924" max="6924" width="12.42578125" style="156" customWidth="1"/>
    <col min="6925" max="6925" width="10.85546875" style="156" customWidth="1"/>
    <col min="6926" max="6926" width="12.7109375" style="156" customWidth="1"/>
    <col min="6927" max="6927" width="12.28515625" style="156" customWidth="1"/>
    <col min="6928" max="6928" width="14.85546875" style="156" customWidth="1"/>
    <col min="6929" max="6929" width="11.85546875" style="156" customWidth="1"/>
    <col min="6930" max="6930" width="14.85546875" style="156" customWidth="1"/>
    <col min="6931" max="6931" width="12.28515625" style="156" customWidth="1"/>
    <col min="6932" max="7168" width="8" style="156"/>
    <col min="7169" max="7169" width="4.42578125" style="156" customWidth="1"/>
    <col min="7170" max="7170" width="19.7109375" style="156" customWidth="1"/>
    <col min="7171" max="7171" width="11.7109375" style="156" customWidth="1"/>
    <col min="7172" max="7172" width="11" style="156" customWidth="1"/>
    <col min="7173" max="7173" width="14.85546875" style="156" customWidth="1"/>
    <col min="7174" max="7174" width="13.28515625" style="156" customWidth="1"/>
    <col min="7175" max="7175" width="10.5703125" style="156" customWidth="1"/>
    <col min="7176" max="7176" width="12.5703125" style="156" customWidth="1"/>
    <col min="7177" max="7177" width="11.85546875" style="156" customWidth="1"/>
    <col min="7178" max="7178" width="9.28515625" style="156" customWidth="1"/>
    <col min="7179" max="7179" width="10.42578125" style="156" customWidth="1"/>
    <col min="7180" max="7180" width="12.42578125" style="156" customWidth="1"/>
    <col min="7181" max="7181" width="10.85546875" style="156" customWidth="1"/>
    <col min="7182" max="7182" width="12.7109375" style="156" customWidth="1"/>
    <col min="7183" max="7183" width="12.28515625" style="156" customWidth="1"/>
    <col min="7184" max="7184" width="14.85546875" style="156" customWidth="1"/>
    <col min="7185" max="7185" width="11.85546875" style="156" customWidth="1"/>
    <col min="7186" max="7186" width="14.85546875" style="156" customWidth="1"/>
    <col min="7187" max="7187" width="12.28515625" style="156" customWidth="1"/>
    <col min="7188" max="7424" width="8" style="156"/>
    <col min="7425" max="7425" width="4.42578125" style="156" customWidth="1"/>
    <col min="7426" max="7426" width="19.7109375" style="156" customWidth="1"/>
    <col min="7427" max="7427" width="11.7109375" style="156" customWidth="1"/>
    <col min="7428" max="7428" width="11" style="156" customWidth="1"/>
    <col min="7429" max="7429" width="14.85546875" style="156" customWidth="1"/>
    <col min="7430" max="7430" width="13.28515625" style="156" customWidth="1"/>
    <col min="7431" max="7431" width="10.5703125" style="156" customWidth="1"/>
    <col min="7432" max="7432" width="12.5703125" style="156" customWidth="1"/>
    <col min="7433" max="7433" width="11.85546875" style="156" customWidth="1"/>
    <col min="7434" max="7434" width="9.28515625" style="156" customWidth="1"/>
    <col min="7435" max="7435" width="10.42578125" style="156" customWidth="1"/>
    <col min="7436" max="7436" width="12.42578125" style="156" customWidth="1"/>
    <col min="7437" max="7437" width="10.85546875" style="156" customWidth="1"/>
    <col min="7438" max="7438" width="12.7109375" style="156" customWidth="1"/>
    <col min="7439" max="7439" width="12.28515625" style="156" customWidth="1"/>
    <col min="7440" max="7440" width="14.85546875" style="156" customWidth="1"/>
    <col min="7441" max="7441" width="11.85546875" style="156" customWidth="1"/>
    <col min="7442" max="7442" width="14.85546875" style="156" customWidth="1"/>
    <col min="7443" max="7443" width="12.28515625" style="156" customWidth="1"/>
    <col min="7444" max="7680" width="8" style="156"/>
    <col min="7681" max="7681" width="4.42578125" style="156" customWidth="1"/>
    <col min="7682" max="7682" width="19.7109375" style="156" customWidth="1"/>
    <col min="7683" max="7683" width="11.7109375" style="156" customWidth="1"/>
    <col min="7684" max="7684" width="11" style="156" customWidth="1"/>
    <col min="7685" max="7685" width="14.85546875" style="156" customWidth="1"/>
    <col min="7686" max="7686" width="13.28515625" style="156" customWidth="1"/>
    <col min="7687" max="7687" width="10.5703125" style="156" customWidth="1"/>
    <col min="7688" max="7688" width="12.5703125" style="156" customWidth="1"/>
    <col min="7689" max="7689" width="11.85546875" style="156" customWidth="1"/>
    <col min="7690" max="7690" width="9.28515625" style="156" customWidth="1"/>
    <col min="7691" max="7691" width="10.42578125" style="156" customWidth="1"/>
    <col min="7692" max="7692" width="12.42578125" style="156" customWidth="1"/>
    <col min="7693" max="7693" width="10.85546875" style="156" customWidth="1"/>
    <col min="7694" max="7694" width="12.7109375" style="156" customWidth="1"/>
    <col min="7695" max="7695" width="12.28515625" style="156" customWidth="1"/>
    <col min="7696" max="7696" width="14.85546875" style="156" customWidth="1"/>
    <col min="7697" max="7697" width="11.85546875" style="156" customWidth="1"/>
    <col min="7698" max="7698" width="14.85546875" style="156" customWidth="1"/>
    <col min="7699" max="7699" width="12.28515625" style="156" customWidth="1"/>
    <col min="7700" max="7936" width="8" style="156"/>
    <col min="7937" max="7937" width="4.42578125" style="156" customWidth="1"/>
    <col min="7938" max="7938" width="19.7109375" style="156" customWidth="1"/>
    <col min="7939" max="7939" width="11.7109375" style="156" customWidth="1"/>
    <col min="7940" max="7940" width="11" style="156" customWidth="1"/>
    <col min="7941" max="7941" width="14.85546875" style="156" customWidth="1"/>
    <col min="7942" max="7942" width="13.28515625" style="156" customWidth="1"/>
    <col min="7943" max="7943" width="10.5703125" style="156" customWidth="1"/>
    <col min="7944" max="7944" width="12.5703125" style="156" customWidth="1"/>
    <col min="7945" max="7945" width="11.85546875" style="156" customWidth="1"/>
    <col min="7946" max="7946" width="9.28515625" style="156" customWidth="1"/>
    <col min="7947" max="7947" width="10.42578125" style="156" customWidth="1"/>
    <col min="7948" max="7948" width="12.42578125" style="156" customWidth="1"/>
    <col min="7949" max="7949" width="10.85546875" style="156" customWidth="1"/>
    <col min="7950" max="7950" width="12.7109375" style="156" customWidth="1"/>
    <col min="7951" max="7951" width="12.28515625" style="156" customWidth="1"/>
    <col min="7952" max="7952" width="14.85546875" style="156" customWidth="1"/>
    <col min="7953" max="7953" width="11.85546875" style="156" customWidth="1"/>
    <col min="7954" max="7954" width="14.85546875" style="156" customWidth="1"/>
    <col min="7955" max="7955" width="12.28515625" style="156" customWidth="1"/>
    <col min="7956" max="8192" width="8" style="156"/>
    <col min="8193" max="8193" width="4.42578125" style="156" customWidth="1"/>
    <col min="8194" max="8194" width="19.7109375" style="156" customWidth="1"/>
    <col min="8195" max="8195" width="11.7109375" style="156" customWidth="1"/>
    <col min="8196" max="8196" width="11" style="156" customWidth="1"/>
    <col min="8197" max="8197" width="14.85546875" style="156" customWidth="1"/>
    <col min="8198" max="8198" width="13.28515625" style="156" customWidth="1"/>
    <col min="8199" max="8199" width="10.5703125" style="156" customWidth="1"/>
    <col min="8200" max="8200" width="12.5703125" style="156" customWidth="1"/>
    <col min="8201" max="8201" width="11.85546875" style="156" customWidth="1"/>
    <col min="8202" max="8202" width="9.28515625" style="156" customWidth="1"/>
    <col min="8203" max="8203" width="10.42578125" style="156" customWidth="1"/>
    <col min="8204" max="8204" width="12.42578125" style="156" customWidth="1"/>
    <col min="8205" max="8205" width="10.85546875" style="156" customWidth="1"/>
    <col min="8206" max="8206" width="12.7109375" style="156" customWidth="1"/>
    <col min="8207" max="8207" width="12.28515625" style="156" customWidth="1"/>
    <col min="8208" max="8208" width="14.85546875" style="156" customWidth="1"/>
    <col min="8209" max="8209" width="11.85546875" style="156" customWidth="1"/>
    <col min="8210" max="8210" width="14.85546875" style="156" customWidth="1"/>
    <col min="8211" max="8211" width="12.28515625" style="156" customWidth="1"/>
    <col min="8212" max="8448" width="8" style="156"/>
    <col min="8449" max="8449" width="4.42578125" style="156" customWidth="1"/>
    <col min="8450" max="8450" width="19.7109375" style="156" customWidth="1"/>
    <col min="8451" max="8451" width="11.7109375" style="156" customWidth="1"/>
    <col min="8452" max="8452" width="11" style="156" customWidth="1"/>
    <col min="8453" max="8453" width="14.85546875" style="156" customWidth="1"/>
    <col min="8454" max="8454" width="13.28515625" style="156" customWidth="1"/>
    <col min="8455" max="8455" width="10.5703125" style="156" customWidth="1"/>
    <col min="8456" max="8456" width="12.5703125" style="156" customWidth="1"/>
    <col min="8457" max="8457" width="11.85546875" style="156" customWidth="1"/>
    <col min="8458" max="8458" width="9.28515625" style="156" customWidth="1"/>
    <col min="8459" max="8459" width="10.42578125" style="156" customWidth="1"/>
    <col min="8460" max="8460" width="12.42578125" style="156" customWidth="1"/>
    <col min="8461" max="8461" width="10.85546875" style="156" customWidth="1"/>
    <col min="8462" max="8462" width="12.7109375" style="156" customWidth="1"/>
    <col min="8463" max="8463" width="12.28515625" style="156" customWidth="1"/>
    <col min="8464" max="8464" width="14.85546875" style="156" customWidth="1"/>
    <col min="8465" max="8465" width="11.85546875" style="156" customWidth="1"/>
    <col min="8466" max="8466" width="14.85546875" style="156" customWidth="1"/>
    <col min="8467" max="8467" width="12.28515625" style="156" customWidth="1"/>
    <col min="8468" max="8704" width="8" style="156"/>
    <col min="8705" max="8705" width="4.42578125" style="156" customWidth="1"/>
    <col min="8706" max="8706" width="19.7109375" style="156" customWidth="1"/>
    <col min="8707" max="8707" width="11.7109375" style="156" customWidth="1"/>
    <col min="8708" max="8708" width="11" style="156" customWidth="1"/>
    <col min="8709" max="8709" width="14.85546875" style="156" customWidth="1"/>
    <col min="8710" max="8710" width="13.28515625" style="156" customWidth="1"/>
    <col min="8711" max="8711" width="10.5703125" style="156" customWidth="1"/>
    <col min="8712" max="8712" width="12.5703125" style="156" customWidth="1"/>
    <col min="8713" max="8713" width="11.85546875" style="156" customWidth="1"/>
    <col min="8714" max="8714" width="9.28515625" style="156" customWidth="1"/>
    <col min="8715" max="8715" width="10.42578125" style="156" customWidth="1"/>
    <col min="8716" max="8716" width="12.42578125" style="156" customWidth="1"/>
    <col min="8717" max="8717" width="10.85546875" style="156" customWidth="1"/>
    <col min="8718" max="8718" width="12.7109375" style="156" customWidth="1"/>
    <col min="8719" max="8719" width="12.28515625" style="156" customWidth="1"/>
    <col min="8720" max="8720" width="14.85546875" style="156" customWidth="1"/>
    <col min="8721" max="8721" width="11.85546875" style="156" customWidth="1"/>
    <col min="8722" max="8722" width="14.85546875" style="156" customWidth="1"/>
    <col min="8723" max="8723" width="12.28515625" style="156" customWidth="1"/>
    <col min="8724" max="8960" width="8" style="156"/>
    <col min="8961" max="8961" width="4.42578125" style="156" customWidth="1"/>
    <col min="8962" max="8962" width="19.7109375" style="156" customWidth="1"/>
    <col min="8963" max="8963" width="11.7109375" style="156" customWidth="1"/>
    <col min="8964" max="8964" width="11" style="156" customWidth="1"/>
    <col min="8965" max="8965" width="14.85546875" style="156" customWidth="1"/>
    <col min="8966" max="8966" width="13.28515625" style="156" customWidth="1"/>
    <col min="8967" max="8967" width="10.5703125" style="156" customWidth="1"/>
    <col min="8968" max="8968" width="12.5703125" style="156" customWidth="1"/>
    <col min="8969" max="8969" width="11.85546875" style="156" customWidth="1"/>
    <col min="8970" max="8970" width="9.28515625" style="156" customWidth="1"/>
    <col min="8971" max="8971" width="10.42578125" style="156" customWidth="1"/>
    <col min="8972" max="8972" width="12.42578125" style="156" customWidth="1"/>
    <col min="8973" max="8973" width="10.85546875" style="156" customWidth="1"/>
    <col min="8974" max="8974" width="12.7109375" style="156" customWidth="1"/>
    <col min="8975" max="8975" width="12.28515625" style="156" customWidth="1"/>
    <col min="8976" max="8976" width="14.85546875" style="156" customWidth="1"/>
    <col min="8977" max="8977" width="11.85546875" style="156" customWidth="1"/>
    <col min="8978" max="8978" width="14.85546875" style="156" customWidth="1"/>
    <col min="8979" max="8979" width="12.28515625" style="156" customWidth="1"/>
    <col min="8980" max="9216" width="8" style="156"/>
    <col min="9217" max="9217" width="4.42578125" style="156" customWidth="1"/>
    <col min="9218" max="9218" width="19.7109375" style="156" customWidth="1"/>
    <col min="9219" max="9219" width="11.7109375" style="156" customWidth="1"/>
    <col min="9220" max="9220" width="11" style="156" customWidth="1"/>
    <col min="9221" max="9221" width="14.85546875" style="156" customWidth="1"/>
    <col min="9222" max="9222" width="13.28515625" style="156" customWidth="1"/>
    <col min="9223" max="9223" width="10.5703125" style="156" customWidth="1"/>
    <col min="9224" max="9224" width="12.5703125" style="156" customWidth="1"/>
    <col min="9225" max="9225" width="11.85546875" style="156" customWidth="1"/>
    <col min="9226" max="9226" width="9.28515625" style="156" customWidth="1"/>
    <col min="9227" max="9227" width="10.42578125" style="156" customWidth="1"/>
    <col min="9228" max="9228" width="12.42578125" style="156" customWidth="1"/>
    <col min="9229" max="9229" width="10.85546875" style="156" customWidth="1"/>
    <col min="9230" max="9230" width="12.7109375" style="156" customWidth="1"/>
    <col min="9231" max="9231" width="12.28515625" style="156" customWidth="1"/>
    <col min="9232" max="9232" width="14.85546875" style="156" customWidth="1"/>
    <col min="9233" max="9233" width="11.85546875" style="156" customWidth="1"/>
    <col min="9234" max="9234" width="14.85546875" style="156" customWidth="1"/>
    <col min="9235" max="9235" width="12.28515625" style="156" customWidth="1"/>
    <col min="9236" max="9472" width="8" style="156"/>
    <col min="9473" max="9473" width="4.42578125" style="156" customWidth="1"/>
    <col min="9474" max="9474" width="19.7109375" style="156" customWidth="1"/>
    <col min="9475" max="9475" width="11.7109375" style="156" customWidth="1"/>
    <col min="9476" max="9476" width="11" style="156" customWidth="1"/>
    <col min="9477" max="9477" width="14.85546875" style="156" customWidth="1"/>
    <col min="9478" max="9478" width="13.28515625" style="156" customWidth="1"/>
    <col min="9479" max="9479" width="10.5703125" style="156" customWidth="1"/>
    <col min="9480" max="9480" width="12.5703125" style="156" customWidth="1"/>
    <col min="9481" max="9481" width="11.85546875" style="156" customWidth="1"/>
    <col min="9482" max="9482" width="9.28515625" style="156" customWidth="1"/>
    <col min="9483" max="9483" width="10.42578125" style="156" customWidth="1"/>
    <col min="9484" max="9484" width="12.42578125" style="156" customWidth="1"/>
    <col min="9485" max="9485" width="10.85546875" style="156" customWidth="1"/>
    <col min="9486" max="9486" width="12.7109375" style="156" customWidth="1"/>
    <col min="9487" max="9487" width="12.28515625" style="156" customWidth="1"/>
    <col min="9488" max="9488" width="14.85546875" style="156" customWidth="1"/>
    <col min="9489" max="9489" width="11.85546875" style="156" customWidth="1"/>
    <col min="9490" max="9490" width="14.85546875" style="156" customWidth="1"/>
    <col min="9491" max="9491" width="12.28515625" style="156" customWidth="1"/>
    <col min="9492" max="9728" width="8" style="156"/>
    <col min="9729" max="9729" width="4.42578125" style="156" customWidth="1"/>
    <col min="9730" max="9730" width="19.7109375" style="156" customWidth="1"/>
    <col min="9731" max="9731" width="11.7109375" style="156" customWidth="1"/>
    <col min="9732" max="9732" width="11" style="156" customWidth="1"/>
    <col min="9733" max="9733" width="14.85546875" style="156" customWidth="1"/>
    <col min="9734" max="9734" width="13.28515625" style="156" customWidth="1"/>
    <col min="9735" max="9735" width="10.5703125" style="156" customWidth="1"/>
    <col min="9736" max="9736" width="12.5703125" style="156" customWidth="1"/>
    <col min="9737" max="9737" width="11.85546875" style="156" customWidth="1"/>
    <col min="9738" max="9738" width="9.28515625" style="156" customWidth="1"/>
    <col min="9739" max="9739" width="10.42578125" style="156" customWidth="1"/>
    <col min="9740" max="9740" width="12.42578125" style="156" customWidth="1"/>
    <col min="9741" max="9741" width="10.85546875" style="156" customWidth="1"/>
    <col min="9742" max="9742" width="12.7109375" style="156" customWidth="1"/>
    <col min="9743" max="9743" width="12.28515625" style="156" customWidth="1"/>
    <col min="9744" max="9744" width="14.85546875" style="156" customWidth="1"/>
    <col min="9745" max="9745" width="11.85546875" style="156" customWidth="1"/>
    <col min="9746" max="9746" width="14.85546875" style="156" customWidth="1"/>
    <col min="9747" max="9747" width="12.28515625" style="156" customWidth="1"/>
    <col min="9748" max="9984" width="8" style="156"/>
    <col min="9985" max="9985" width="4.42578125" style="156" customWidth="1"/>
    <col min="9986" max="9986" width="19.7109375" style="156" customWidth="1"/>
    <col min="9987" max="9987" width="11.7109375" style="156" customWidth="1"/>
    <col min="9988" max="9988" width="11" style="156" customWidth="1"/>
    <col min="9989" max="9989" width="14.85546875" style="156" customWidth="1"/>
    <col min="9990" max="9990" width="13.28515625" style="156" customWidth="1"/>
    <col min="9991" max="9991" width="10.5703125" style="156" customWidth="1"/>
    <col min="9992" max="9992" width="12.5703125" style="156" customWidth="1"/>
    <col min="9993" max="9993" width="11.85546875" style="156" customWidth="1"/>
    <col min="9994" max="9994" width="9.28515625" style="156" customWidth="1"/>
    <col min="9995" max="9995" width="10.42578125" style="156" customWidth="1"/>
    <col min="9996" max="9996" width="12.42578125" style="156" customWidth="1"/>
    <col min="9997" max="9997" width="10.85546875" style="156" customWidth="1"/>
    <col min="9998" max="9998" width="12.7109375" style="156" customWidth="1"/>
    <col min="9999" max="9999" width="12.28515625" style="156" customWidth="1"/>
    <col min="10000" max="10000" width="14.85546875" style="156" customWidth="1"/>
    <col min="10001" max="10001" width="11.85546875" style="156" customWidth="1"/>
    <col min="10002" max="10002" width="14.85546875" style="156" customWidth="1"/>
    <col min="10003" max="10003" width="12.28515625" style="156" customWidth="1"/>
    <col min="10004" max="10240" width="8" style="156"/>
    <col min="10241" max="10241" width="4.42578125" style="156" customWidth="1"/>
    <col min="10242" max="10242" width="19.7109375" style="156" customWidth="1"/>
    <col min="10243" max="10243" width="11.7109375" style="156" customWidth="1"/>
    <col min="10244" max="10244" width="11" style="156" customWidth="1"/>
    <col min="10245" max="10245" width="14.85546875" style="156" customWidth="1"/>
    <col min="10246" max="10246" width="13.28515625" style="156" customWidth="1"/>
    <col min="10247" max="10247" width="10.5703125" style="156" customWidth="1"/>
    <col min="10248" max="10248" width="12.5703125" style="156" customWidth="1"/>
    <col min="10249" max="10249" width="11.85546875" style="156" customWidth="1"/>
    <col min="10250" max="10250" width="9.28515625" style="156" customWidth="1"/>
    <col min="10251" max="10251" width="10.42578125" style="156" customWidth="1"/>
    <col min="10252" max="10252" width="12.42578125" style="156" customWidth="1"/>
    <col min="10253" max="10253" width="10.85546875" style="156" customWidth="1"/>
    <col min="10254" max="10254" width="12.7109375" style="156" customWidth="1"/>
    <col min="10255" max="10255" width="12.28515625" style="156" customWidth="1"/>
    <col min="10256" max="10256" width="14.85546875" style="156" customWidth="1"/>
    <col min="10257" max="10257" width="11.85546875" style="156" customWidth="1"/>
    <col min="10258" max="10258" width="14.85546875" style="156" customWidth="1"/>
    <col min="10259" max="10259" width="12.28515625" style="156" customWidth="1"/>
    <col min="10260" max="10496" width="8" style="156"/>
    <col min="10497" max="10497" width="4.42578125" style="156" customWidth="1"/>
    <col min="10498" max="10498" width="19.7109375" style="156" customWidth="1"/>
    <col min="10499" max="10499" width="11.7109375" style="156" customWidth="1"/>
    <col min="10500" max="10500" width="11" style="156" customWidth="1"/>
    <col min="10501" max="10501" width="14.85546875" style="156" customWidth="1"/>
    <col min="10502" max="10502" width="13.28515625" style="156" customWidth="1"/>
    <col min="10503" max="10503" width="10.5703125" style="156" customWidth="1"/>
    <col min="10504" max="10504" width="12.5703125" style="156" customWidth="1"/>
    <col min="10505" max="10505" width="11.85546875" style="156" customWidth="1"/>
    <col min="10506" max="10506" width="9.28515625" style="156" customWidth="1"/>
    <col min="10507" max="10507" width="10.42578125" style="156" customWidth="1"/>
    <col min="10508" max="10508" width="12.42578125" style="156" customWidth="1"/>
    <col min="10509" max="10509" width="10.85546875" style="156" customWidth="1"/>
    <col min="10510" max="10510" width="12.7109375" style="156" customWidth="1"/>
    <col min="10511" max="10511" width="12.28515625" style="156" customWidth="1"/>
    <col min="10512" max="10512" width="14.85546875" style="156" customWidth="1"/>
    <col min="10513" max="10513" width="11.85546875" style="156" customWidth="1"/>
    <col min="10514" max="10514" width="14.85546875" style="156" customWidth="1"/>
    <col min="10515" max="10515" width="12.28515625" style="156" customWidth="1"/>
    <col min="10516" max="10752" width="8" style="156"/>
    <col min="10753" max="10753" width="4.42578125" style="156" customWidth="1"/>
    <col min="10754" max="10754" width="19.7109375" style="156" customWidth="1"/>
    <col min="10755" max="10755" width="11.7109375" style="156" customWidth="1"/>
    <col min="10756" max="10756" width="11" style="156" customWidth="1"/>
    <col min="10757" max="10757" width="14.85546875" style="156" customWidth="1"/>
    <col min="10758" max="10758" width="13.28515625" style="156" customWidth="1"/>
    <col min="10759" max="10759" width="10.5703125" style="156" customWidth="1"/>
    <col min="10760" max="10760" width="12.5703125" style="156" customWidth="1"/>
    <col min="10761" max="10761" width="11.85546875" style="156" customWidth="1"/>
    <col min="10762" max="10762" width="9.28515625" style="156" customWidth="1"/>
    <col min="10763" max="10763" width="10.42578125" style="156" customWidth="1"/>
    <col min="10764" max="10764" width="12.42578125" style="156" customWidth="1"/>
    <col min="10765" max="10765" width="10.85546875" style="156" customWidth="1"/>
    <col min="10766" max="10766" width="12.7109375" style="156" customWidth="1"/>
    <col min="10767" max="10767" width="12.28515625" style="156" customWidth="1"/>
    <col min="10768" max="10768" width="14.85546875" style="156" customWidth="1"/>
    <col min="10769" max="10769" width="11.85546875" style="156" customWidth="1"/>
    <col min="10770" max="10770" width="14.85546875" style="156" customWidth="1"/>
    <col min="10771" max="10771" width="12.28515625" style="156" customWidth="1"/>
    <col min="10772" max="11008" width="8" style="156"/>
    <col min="11009" max="11009" width="4.42578125" style="156" customWidth="1"/>
    <col min="11010" max="11010" width="19.7109375" style="156" customWidth="1"/>
    <col min="11011" max="11011" width="11.7109375" style="156" customWidth="1"/>
    <col min="11012" max="11012" width="11" style="156" customWidth="1"/>
    <col min="11013" max="11013" width="14.85546875" style="156" customWidth="1"/>
    <col min="11014" max="11014" width="13.28515625" style="156" customWidth="1"/>
    <col min="11015" max="11015" width="10.5703125" style="156" customWidth="1"/>
    <col min="11016" max="11016" width="12.5703125" style="156" customWidth="1"/>
    <col min="11017" max="11017" width="11.85546875" style="156" customWidth="1"/>
    <col min="11018" max="11018" width="9.28515625" style="156" customWidth="1"/>
    <col min="11019" max="11019" width="10.42578125" style="156" customWidth="1"/>
    <col min="11020" max="11020" width="12.42578125" style="156" customWidth="1"/>
    <col min="11021" max="11021" width="10.85546875" style="156" customWidth="1"/>
    <col min="11022" max="11022" width="12.7109375" style="156" customWidth="1"/>
    <col min="11023" max="11023" width="12.28515625" style="156" customWidth="1"/>
    <col min="11024" max="11024" width="14.85546875" style="156" customWidth="1"/>
    <col min="11025" max="11025" width="11.85546875" style="156" customWidth="1"/>
    <col min="11026" max="11026" width="14.85546875" style="156" customWidth="1"/>
    <col min="11027" max="11027" width="12.28515625" style="156" customWidth="1"/>
    <col min="11028" max="11264" width="8" style="156"/>
    <col min="11265" max="11265" width="4.42578125" style="156" customWidth="1"/>
    <col min="11266" max="11266" width="19.7109375" style="156" customWidth="1"/>
    <col min="11267" max="11267" width="11.7109375" style="156" customWidth="1"/>
    <col min="11268" max="11268" width="11" style="156" customWidth="1"/>
    <col min="11269" max="11269" width="14.85546875" style="156" customWidth="1"/>
    <col min="11270" max="11270" width="13.28515625" style="156" customWidth="1"/>
    <col min="11271" max="11271" width="10.5703125" style="156" customWidth="1"/>
    <col min="11272" max="11272" width="12.5703125" style="156" customWidth="1"/>
    <col min="11273" max="11273" width="11.85546875" style="156" customWidth="1"/>
    <col min="11274" max="11274" width="9.28515625" style="156" customWidth="1"/>
    <col min="11275" max="11275" width="10.42578125" style="156" customWidth="1"/>
    <col min="11276" max="11276" width="12.42578125" style="156" customWidth="1"/>
    <col min="11277" max="11277" width="10.85546875" style="156" customWidth="1"/>
    <col min="11278" max="11278" width="12.7109375" style="156" customWidth="1"/>
    <col min="11279" max="11279" width="12.28515625" style="156" customWidth="1"/>
    <col min="11280" max="11280" width="14.85546875" style="156" customWidth="1"/>
    <col min="11281" max="11281" width="11.85546875" style="156" customWidth="1"/>
    <col min="11282" max="11282" width="14.85546875" style="156" customWidth="1"/>
    <col min="11283" max="11283" width="12.28515625" style="156" customWidth="1"/>
    <col min="11284" max="11520" width="8" style="156"/>
    <col min="11521" max="11521" width="4.42578125" style="156" customWidth="1"/>
    <col min="11522" max="11522" width="19.7109375" style="156" customWidth="1"/>
    <col min="11523" max="11523" width="11.7109375" style="156" customWidth="1"/>
    <col min="11524" max="11524" width="11" style="156" customWidth="1"/>
    <col min="11525" max="11525" width="14.85546875" style="156" customWidth="1"/>
    <col min="11526" max="11526" width="13.28515625" style="156" customWidth="1"/>
    <col min="11527" max="11527" width="10.5703125" style="156" customWidth="1"/>
    <col min="11528" max="11528" width="12.5703125" style="156" customWidth="1"/>
    <col min="11529" max="11529" width="11.85546875" style="156" customWidth="1"/>
    <col min="11530" max="11530" width="9.28515625" style="156" customWidth="1"/>
    <col min="11531" max="11531" width="10.42578125" style="156" customWidth="1"/>
    <col min="11532" max="11532" width="12.42578125" style="156" customWidth="1"/>
    <col min="11533" max="11533" width="10.85546875" style="156" customWidth="1"/>
    <col min="11534" max="11534" width="12.7109375" style="156" customWidth="1"/>
    <col min="11535" max="11535" width="12.28515625" style="156" customWidth="1"/>
    <col min="11536" max="11536" width="14.85546875" style="156" customWidth="1"/>
    <col min="11537" max="11537" width="11.85546875" style="156" customWidth="1"/>
    <col min="11538" max="11538" width="14.85546875" style="156" customWidth="1"/>
    <col min="11539" max="11539" width="12.28515625" style="156" customWidth="1"/>
    <col min="11540" max="11776" width="8" style="156"/>
    <col min="11777" max="11777" width="4.42578125" style="156" customWidth="1"/>
    <col min="11778" max="11778" width="19.7109375" style="156" customWidth="1"/>
    <col min="11779" max="11779" width="11.7109375" style="156" customWidth="1"/>
    <col min="11780" max="11780" width="11" style="156" customWidth="1"/>
    <col min="11781" max="11781" width="14.85546875" style="156" customWidth="1"/>
    <col min="11782" max="11782" width="13.28515625" style="156" customWidth="1"/>
    <col min="11783" max="11783" width="10.5703125" style="156" customWidth="1"/>
    <col min="11784" max="11784" width="12.5703125" style="156" customWidth="1"/>
    <col min="11785" max="11785" width="11.85546875" style="156" customWidth="1"/>
    <col min="11786" max="11786" width="9.28515625" style="156" customWidth="1"/>
    <col min="11787" max="11787" width="10.42578125" style="156" customWidth="1"/>
    <col min="11788" max="11788" width="12.42578125" style="156" customWidth="1"/>
    <col min="11789" max="11789" width="10.85546875" style="156" customWidth="1"/>
    <col min="11790" max="11790" width="12.7109375" style="156" customWidth="1"/>
    <col min="11791" max="11791" width="12.28515625" style="156" customWidth="1"/>
    <col min="11792" max="11792" width="14.85546875" style="156" customWidth="1"/>
    <col min="11793" max="11793" width="11.85546875" style="156" customWidth="1"/>
    <col min="11794" max="11794" width="14.85546875" style="156" customWidth="1"/>
    <col min="11795" max="11795" width="12.28515625" style="156" customWidth="1"/>
    <col min="11796" max="12032" width="8" style="156"/>
    <col min="12033" max="12033" width="4.42578125" style="156" customWidth="1"/>
    <col min="12034" max="12034" width="19.7109375" style="156" customWidth="1"/>
    <col min="12035" max="12035" width="11.7109375" style="156" customWidth="1"/>
    <col min="12036" max="12036" width="11" style="156" customWidth="1"/>
    <col min="12037" max="12037" width="14.85546875" style="156" customWidth="1"/>
    <col min="12038" max="12038" width="13.28515625" style="156" customWidth="1"/>
    <col min="12039" max="12039" width="10.5703125" style="156" customWidth="1"/>
    <col min="12040" max="12040" width="12.5703125" style="156" customWidth="1"/>
    <col min="12041" max="12041" width="11.85546875" style="156" customWidth="1"/>
    <col min="12042" max="12042" width="9.28515625" style="156" customWidth="1"/>
    <col min="12043" max="12043" width="10.42578125" style="156" customWidth="1"/>
    <col min="12044" max="12044" width="12.42578125" style="156" customWidth="1"/>
    <col min="12045" max="12045" width="10.85546875" style="156" customWidth="1"/>
    <col min="12046" max="12046" width="12.7109375" style="156" customWidth="1"/>
    <col min="12047" max="12047" width="12.28515625" style="156" customWidth="1"/>
    <col min="12048" max="12048" width="14.85546875" style="156" customWidth="1"/>
    <col min="12049" max="12049" width="11.85546875" style="156" customWidth="1"/>
    <col min="12050" max="12050" width="14.85546875" style="156" customWidth="1"/>
    <col min="12051" max="12051" width="12.28515625" style="156" customWidth="1"/>
    <col min="12052" max="12288" width="8" style="156"/>
    <col min="12289" max="12289" width="4.42578125" style="156" customWidth="1"/>
    <col min="12290" max="12290" width="19.7109375" style="156" customWidth="1"/>
    <col min="12291" max="12291" width="11.7109375" style="156" customWidth="1"/>
    <col min="12292" max="12292" width="11" style="156" customWidth="1"/>
    <col min="12293" max="12293" width="14.85546875" style="156" customWidth="1"/>
    <col min="12294" max="12294" width="13.28515625" style="156" customWidth="1"/>
    <col min="12295" max="12295" width="10.5703125" style="156" customWidth="1"/>
    <col min="12296" max="12296" width="12.5703125" style="156" customWidth="1"/>
    <col min="12297" max="12297" width="11.85546875" style="156" customWidth="1"/>
    <col min="12298" max="12298" width="9.28515625" style="156" customWidth="1"/>
    <col min="12299" max="12299" width="10.42578125" style="156" customWidth="1"/>
    <col min="12300" max="12300" width="12.42578125" style="156" customWidth="1"/>
    <col min="12301" max="12301" width="10.85546875" style="156" customWidth="1"/>
    <col min="12302" max="12302" width="12.7109375" style="156" customWidth="1"/>
    <col min="12303" max="12303" width="12.28515625" style="156" customWidth="1"/>
    <col min="12304" max="12304" width="14.85546875" style="156" customWidth="1"/>
    <col min="12305" max="12305" width="11.85546875" style="156" customWidth="1"/>
    <col min="12306" max="12306" width="14.85546875" style="156" customWidth="1"/>
    <col min="12307" max="12307" width="12.28515625" style="156" customWidth="1"/>
    <col min="12308" max="12544" width="8" style="156"/>
    <col min="12545" max="12545" width="4.42578125" style="156" customWidth="1"/>
    <col min="12546" max="12546" width="19.7109375" style="156" customWidth="1"/>
    <col min="12547" max="12547" width="11.7109375" style="156" customWidth="1"/>
    <col min="12548" max="12548" width="11" style="156" customWidth="1"/>
    <col min="12549" max="12549" width="14.85546875" style="156" customWidth="1"/>
    <col min="12550" max="12550" width="13.28515625" style="156" customWidth="1"/>
    <col min="12551" max="12551" width="10.5703125" style="156" customWidth="1"/>
    <col min="12552" max="12552" width="12.5703125" style="156" customWidth="1"/>
    <col min="12553" max="12553" width="11.85546875" style="156" customWidth="1"/>
    <col min="12554" max="12554" width="9.28515625" style="156" customWidth="1"/>
    <col min="12555" max="12555" width="10.42578125" style="156" customWidth="1"/>
    <col min="12556" max="12556" width="12.42578125" style="156" customWidth="1"/>
    <col min="12557" max="12557" width="10.85546875" style="156" customWidth="1"/>
    <col min="12558" max="12558" width="12.7109375" style="156" customWidth="1"/>
    <col min="12559" max="12559" width="12.28515625" style="156" customWidth="1"/>
    <col min="12560" max="12560" width="14.85546875" style="156" customWidth="1"/>
    <col min="12561" max="12561" width="11.85546875" style="156" customWidth="1"/>
    <col min="12562" max="12562" width="14.85546875" style="156" customWidth="1"/>
    <col min="12563" max="12563" width="12.28515625" style="156" customWidth="1"/>
    <col min="12564" max="12800" width="8" style="156"/>
    <col min="12801" max="12801" width="4.42578125" style="156" customWidth="1"/>
    <col min="12802" max="12802" width="19.7109375" style="156" customWidth="1"/>
    <col min="12803" max="12803" width="11.7109375" style="156" customWidth="1"/>
    <col min="12804" max="12804" width="11" style="156" customWidth="1"/>
    <col min="12805" max="12805" width="14.85546875" style="156" customWidth="1"/>
    <col min="12806" max="12806" width="13.28515625" style="156" customWidth="1"/>
    <col min="12807" max="12807" width="10.5703125" style="156" customWidth="1"/>
    <col min="12808" max="12808" width="12.5703125" style="156" customWidth="1"/>
    <col min="12809" max="12809" width="11.85546875" style="156" customWidth="1"/>
    <col min="12810" max="12810" width="9.28515625" style="156" customWidth="1"/>
    <col min="12811" max="12811" width="10.42578125" style="156" customWidth="1"/>
    <col min="12812" max="12812" width="12.42578125" style="156" customWidth="1"/>
    <col min="12813" max="12813" width="10.85546875" style="156" customWidth="1"/>
    <col min="12814" max="12814" width="12.7109375" style="156" customWidth="1"/>
    <col min="12815" max="12815" width="12.28515625" style="156" customWidth="1"/>
    <col min="12816" max="12816" width="14.85546875" style="156" customWidth="1"/>
    <col min="12817" max="12817" width="11.85546875" style="156" customWidth="1"/>
    <col min="12818" max="12818" width="14.85546875" style="156" customWidth="1"/>
    <col min="12819" max="12819" width="12.28515625" style="156" customWidth="1"/>
    <col min="12820" max="13056" width="8" style="156"/>
    <col min="13057" max="13057" width="4.42578125" style="156" customWidth="1"/>
    <col min="13058" max="13058" width="19.7109375" style="156" customWidth="1"/>
    <col min="13059" max="13059" width="11.7109375" style="156" customWidth="1"/>
    <col min="13060" max="13060" width="11" style="156" customWidth="1"/>
    <col min="13061" max="13061" width="14.85546875" style="156" customWidth="1"/>
    <col min="13062" max="13062" width="13.28515625" style="156" customWidth="1"/>
    <col min="13063" max="13063" width="10.5703125" style="156" customWidth="1"/>
    <col min="13064" max="13064" width="12.5703125" style="156" customWidth="1"/>
    <col min="13065" max="13065" width="11.85546875" style="156" customWidth="1"/>
    <col min="13066" max="13066" width="9.28515625" style="156" customWidth="1"/>
    <col min="13067" max="13067" width="10.42578125" style="156" customWidth="1"/>
    <col min="13068" max="13068" width="12.42578125" style="156" customWidth="1"/>
    <col min="13069" max="13069" width="10.85546875" style="156" customWidth="1"/>
    <col min="13070" max="13070" width="12.7109375" style="156" customWidth="1"/>
    <col min="13071" max="13071" width="12.28515625" style="156" customWidth="1"/>
    <col min="13072" max="13072" width="14.85546875" style="156" customWidth="1"/>
    <col min="13073" max="13073" width="11.85546875" style="156" customWidth="1"/>
    <col min="13074" max="13074" width="14.85546875" style="156" customWidth="1"/>
    <col min="13075" max="13075" width="12.28515625" style="156" customWidth="1"/>
    <col min="13076" max="13312" width="8" style="156"/>
    <col min="13313" max="13313" width="4.42578125" style="156" customWidth="1"/>
    <col min="13314" max="13314" width="19.7109375" style="156" customWidth="1"/>
    <col min="13315" max="13315" width="11.7109375" style="156" customWidth="1"/>
    <col min="13316" max="13316" width="11" style="156" customWidth="1"/>
    <col min="13317" max="13317" width="14.85546875" style="156" customWidth="1"/>
    <col min="13318" max="13318" width="13.28515625" style="156" customWidth="1"/>
    <col min="13319" max="13319" width="10.5703125" style="156" customWidth="1"/>
    <col min="13320" max="13320" width="12.5703125" style="156" customWidth="1"/>
    <col min="13321" max="13321" width="11.85546875" style="156" customWidth="1"/>
    <col min="13322" max="13322" width="9.28515625" style="156" customWidth="1"/>
    <col min="13323" max="13323" width="10.42578125" style="156" customWidth="1"/>
    <col min="13324" max="13324" width="12.42578125" style="156" customWidth="1"/>
    <col min="13325" max="13325" width="10.85546875" style="156" customWidth="1"/>
    <col min="13326" max="13326" width="12.7109375" style="156" customWidth="1"/>
    <col min="13327" max="13327" width="12.28515625" style="156" customWidth="1"/>
    <col min="13328" max="13328" width="14.85546875" style="156" customWidth="1"/>
    <col min="13329" max="13329" width="11.85546875" style="156" customWidth="1"/>
    <col min="13330" max="13330" width="14.85546875" style="156" customWidth="1"/>
    <col min="13331" max="13331" width="12.28515625" style="156" customWidth="1"/>
    <col min="13332" max="13568" width="8" style="156"/>
    <col min="13569" max="13569" width="4.42578125" style="156" customWidth="1"/>
    <col min="13570" max="13570" width="19.7109375" style="156" customWidth="1"/>
    <col min="13571" max="13571" width="11.7109375" style="156" customWidth="1"/>
    <col min="13572" max="13572" width="11" style="156" customWidth="1"/>
    <col min="13573" max="13573" width="14.85546875" style="156" customWidth="1"/>
    <col min="13574" max="13574" width="13.28515625" style="156" customWidth="1"/>
    <col min="13575" max="13575" width="10.5703125" style="156" customWidth="1"/>
    <col min="13576" max="13576" width="12.5703125" style="156" customWidth="1"/>
    <col min="13577" max="13577" width="11.85546875" style="156" customWidth="1"/>
    <col min="13578" max="13578" width="9.28515625" style="156" customWidth="1"/>
    <col min="13579" max="13579" width="10.42578125" style="156" customWidth="1"/>
    <col min="13580" max="13580" width="12.42578125" style="156" customWidth="1"/>
    <col min="13581" max="13581" width="10.85546875" style="156" customWidth="1"/>
    <col min="13582" max="13582" width="12.7109375" style="156" customWidth="1"/>
    <col min="13583" max="13583" width="12.28515625" style="156" customWidth="1"/>
    <col min="13584" max="13584" width="14.85546875" style="156" customWidth="1"/>
    <col min="13585" max="13585" width="11.85546875" style="156" customWidth="1"/>
    <col min="13586" max="13586" width="14.85546875" style="156" customWidth="1"/>
    <col min="13587" max="13587" width="12.28515625" style="156" customWidth="1"/>
    <col min="13588" max="13824" width="8" style="156"/>
    <col min="13825" max="13825" width="4.42578125" style="156" customWidth="1"/>
    <col min="13826" max="13826" width="19.7109375" style="156" customWidth="1"/>
    <col min="13827" max="13827" width="11.7109375" style="156" customWidth="1"/>
    <col min="13828" max="13828" width="11" style="156" customWidth="1"/>
    <col min="13829" max="13829" width="14.85546875" style="156" customWidth="1"/>
    <col min="13830" max="13830" width="13.28515625" style="156" customWidth="1"/>
    <col min="13831" max="13831" width="10.5703125" style="156" customWidth="1"/>
    <col min="13832" max="13832" width="12.5703125" style="156" customWidth="1"/>
    <col min="13833" max="13833" width="11.85546875" style="156" customWidth="1"/>
    <col min="13834" max="13834" width="9.28515625" style="156" customWidth="1"/>
    <col min="13835" max="13835" width="10.42578125" style="156" customWidth="1"/>
    <col min="13836" max="13836" width="12.42578125" style="156" customWidth="1"/>
    <col min="13837" max="13837" width="10.85546875" style="156" customWidth="1"/>
    <col min="13838" max="13838" width="12.7109375" style="156" customWidth="1"/>
    <col min="13839" max="13839" width="12.28515625" style="156" customWidth="1"/>
    <col min="13840" max="13840" width="14.85546875" style="156" customWidth="1"/>
    <col min="13841" max="13841" width="11.85546875" style="156" customWidth="1"/>
    <col min="13842" max="13842" width="14.85546875" style="156" customWidth="1"/>
    <col min="13843" max="13843" width="12.28515625" style="156" customWidth="1"/>
    <col min="13844" max="14080" width="8" style="156"/>
    <col min="14081" max="14081" width="4.42578125" style="156" customWidth="1"/>
    <col min="14082" max="14082" width="19.7109375" style="156" customWidth="1"/>
    <col min="14083" max="14083" width="11.7109375" style="156" customWidth="1"/>
    <col min="14084" max="14084" width="11" style="156" customWidth="1"/>
    <col min="14085" max="14085" width="14.85546875" style="156" customWidth="1"/>
    <col min="14086" max="14086" width="13.28515625" style="156" customWidth="1"/>
    <col min="14087" max="14087" width="10.5703125" style="156" customWidth="1"/>
    <col min="14088" max="14088" width="12.5703125" style="156" customWidth="1"/>
    <col min="14089" max="14089" width="11.85546875" style="156" customWidth="1"/>
    <col min="14090" max="14090" width="9.28515625" style="156" customWidth="1"/>
    <col min="14091" max="14091" width="10.42578125" style="156" customWidth="1"/>
    <col min="14092" max="14092" width="12.42578125" style="156" customWidth="1"/>
    <col min="14093" max="14093" width="10.85546875" style="156" customWidth="1"/>
    <col min="14094" max="14094" width="12.7109375" style="156" customWidth="1"/>
    <col min="14095" max="14095" width="12.28515625" style="156" customWidth="1"/>
    <col min="14096" max="14096" width="14.85546875" style="156" customWidth="1"/>
    <col min="14097" max="14097" width="11.85546875" style="156" customWidth="1"/>
    <col min="14098" max="14098" width="14.85546875" style="156" customWidth="1"/>
    <col min="14099" max="14099" width="12.28515625" style="156" customWidth="1"/>
    <col min="14100" max="14336" width="8" style="156"/>
    <col min="14337" max="14337" width="4.42578125" style="156" customWidth="1"/>
    <col min="14338" max="14338" width="19.7109375" style="156" customWidth="1"/>
    <col min="14339" max="14339" width="11.7109375" style="156" customWidth="1"/>
    <col min="14340" max="14340" width="11" style="156" customWidth="1"/>
    <col min="14341" max="14341" width="14.85546875" style="156" customWidth="1"/>
    <col min="14342" max="14342" width="13.28515625" style="156" customWidth="1"/>
    <col min="14343" max="14343" width="10.5703125" style="156" customWidth="1"/>
    <col min="14344" max="14344" width="12.5703125" style="156" customWidth="1"/>
    <col min="14345" max="14345" width="11.85546875" style="156" customWidth="1"/>
    <col min="14346" max="14346" width="9.28515625" style="156" customWidth="1"/>
    <col min="14347" max="14347" width="10.42578125" style="156" customWidth="1"/>
    <col min="14348" max="14348" width="12.42578125" style="156" customWidth="1"/>
    <col min="14349" max="14349" width="10.85546875" style="156" customWidth="1"/>
    <col min="14350" max="14350" width="12.7109375" style="156" customWidth="1"/>
    <col min="14351" max="14351" width="12.28515625" style="156" customWidth="1"/>
    <col min="14352" max="14352" width="14.85546875" style="156" customWidth="1"/>
    <col min="14353" max="14353" width="11.85546875" style="156" customWidth="1"/>
    <col min="14354" max="14354" width="14.85546875" style="156" customWidth="1"/>
    <col min="14355" max="14355" width="12.28515625" style="156" customWidth="1"/>
    <col min="14356" max="14592" width="8" style="156"/>
    <col min="14593" max="14593" width="4.42578125" style="156" customWidth="1"/>
    <col min="14594" max="14594" width="19.7109375" style="156" customWidth="1"/>
    <col min="14595" max="14595" width="11.7109375" style="156" customWidth="1"/>
    <col min="14596" max="14596" width="11" style="156" customWidth="1"/>
    <col min="14597" max="14597" width="14.85546875" style="156" customWidth="1"/>
    <col min="14598" max="14598" width="13.28515625" style="156" customWidth="1"/>
    <col min="14599" max="14599" width="10.5703125" style="156" customWidth="1"/>
    <col min="14600" max="14600" width="12.5703125" style="156" customWidth="1"/>
    <col min="14601" max="14601" width="11.85546875" style="156" customWidth="1"/>
    <col min="14602" max="14602" width="9.28515625" style="156" customWidth="1"/>
    <col min="14603" max="14603" width="10.42578125" style="156" customWidth="1"/>
    <col min="14604" max="14604" width="12.42578125" style="156" customWidth="1"/>
    <col min="14605" max="14605" width="10.85546875" style="156" customWidth="1"/>
    <col min="14606" max="14606" width="12.7109375" style="156" customWidth="1"/>
    <col min="14607" max="14607" width="12.28515625" style="156" customWidth="1"/>
    <col min="14608" max="14608" width="14.85546875" style="156" customWidth="1"/>
    <col min="14609" max="14609" width="11.85546875" style="156" customWidth="1"/>
    <col min="14610" max="14610" width="14.85546875" style="156" customWidth="1"/>
    <col min="14611" max="14611" width="12.28515625" style="156" customWidth="1"/>
    <col min="14612" max="14848" width="8" style="156"/>
    <col min="14849" max="14849" width="4.42578125" style="156" customWidth="1"/>
    <col min="14850" max="14850" width="19.7109375" style="156" customWidth="1"/>
    <col min="14851" max="14851" width="11.7109375" style="156" customWidth="1"/>
    <col min="14852" max="14852" width="11" style="156" customWidth="1"/>
    <col min="14853" max="14853" width="14.85546875" style="156" customWidth="1"/>
    <col min="14854" max="14854" width="13.28515625" style="156" customWidth="1"/>
    <col min="14855" max="14855" width="10.5703125" style="156" customWidth="1"/>
    <col min="14856" max="14856" width="12.5703125" style="156" customWidth="1"/>
    <col min="14857" max="14857" width="11.85546875" style="156" customWidth="1"/>
    <col min="14858" max="14858" width="9.28515625" style="156" customWidth="1"/>
    <col min="14859" max="14859" width="10.42578125" style="156" customWidth="1"/>
    <col min="14860" max="14860" width="12.42578125" style="156" customWidth="1"/>
    <col min="14861" max="14861" width="10.85546875" style="156" customWidth="1"/>
    <col min="14862" max="14862" width="12.7109375" style="156" customWidth="1"/>
    <col min="14863" max="14863" width="12.28515625" style="156" customWidth="1"/>
    <col min="14864" max="14864" width="14.85546875" style="156" customWidth="1"/>
    <col min="14865" max="14865" width="11.85546875" style="156" customWidth="1"/>
    <col min="14866" max="14866" width="14.85546875" style="156" customWidth="1"/>
    <col min="14867" max="14867" width="12.28515625" style="156" customWidth="1"/>
    <col min="14868" max="15104" width="8" style="156"/>
    <col min="15105" max="15105" width="4.42578125" style="156" customWidth="1"/>
    <col min="15106" max="15106" width="19.7109375" style="156" customWidth="1"/>
    <col min="15107" max="15107" width="11.7109375" style="156" customWidth="1"/>
    <col min="15108" max="15108" width="11" style="156" customWidth="1"/>
    <col min="15109" max="15109" width="14.85546875" style="156" customWidth="1"/>
    <col min="15110" max="15110" width="13.28515625" style="156" customWidth="1"/>
    <col min="15111" max="15111" width="10.5703125" style="156" customWidth="1"/>
    <col min="15112" max="15112" width="12.5703125" style="156" customWidth="1"/>
    <col min="15113" max="15113" width="11.85546875" style="156" customWidth="1"/>
    <col min="15114" max="15114" width="9.28515625" style="156" customWidth="1"/>
    <col min="15115" max="15115" width="10.42578125" style="156" customWidth="1"/>
    <col min="15116" max="15116" width="12.42578125" style="156" customWidth="1"/>
    <col min="15117" max="15117" width="10.85546875" style="156" customWidth="1"/>
    <col min="15118" max="15118" width="12.7109375" style="156" customWidth="1"/>
    <col min="15119" max="15119" width="12.28515625" style="156" customWidth="1"/>
    <col min="15120" max="15120" width="14.85546875" style="156" customWidth="1"/>
    <col min="15121" max="15121" width="11.85546875" style="156" customWidth="1"/>
    <col min="15122" max="15122" width="14.85546875" style="156" customWidth="1"/>
    <col min="15123" max="15123" width="12.28515625" style="156" customWidth="1"/>
    <col min="15124" max="15360" width="8" style="156"/>
    <col min="15361" max="15361" width="4.42578125" style="156" customWidth="1"/>
    <col min="15362" max="15362" width="19.7109375" style="156" customWidth="1"/>
    <col min="15363" max="15363" width="11.7109375" style="156" customWidth="1"/>
    <col min="15364" max="15364" width="11" style="156" customWidth="1"/>
    <col min="15365" max="15365" width="14.85546875" style="156" customWidth="1"/>
    <col min="15366" max="15366" width="13.28515625" style="156" customWidth="1"/>
    <col min="15367" max="15367" width="10.5703125" style="156" customWidth="1"/>
    <col min="15368" max="15368" width="12.5703125" style="156" customWidth="1"/>
    <col min="15369" max="15369" width="11.85546875" style="156" customWidth="1"/>
    <col min="15370" max="15370" width="9.28515625" style="156" customWidth="1"/>
    <col min="15371" max="15371" width="10.42578125" style="156" customWidth="1"/>
    <col min="15372" max="15372" width="12.42578125" style="156" customWidth="1"/>
    <col min="15373" max="15373" width="10.85546875" style="156" customWidth="1"/>
    <col min="15374" max="15374" width="12.7109375" style="156" customWidth="1"/>
    <col min="15375" max="15375" width="12.28515625" style="156" customWidth="1"/>
    <col min="15376" max="15376" width="14.85546875" style="156" customWidth="1"/>
    <col min="15377" max="15377" width="11.85546875" style="156" customWidth="1"/>
    <col min="15378" max="15378" width="14.85546875" style="156" customWidth="1"/>
    <col min="15379" max="15379" width="12.28515625" style="156" customWidth="1"/>
    <col min="15380" max="15616" width="8" style="156"/>
    <col min="15617" max="15617" width="4.42578125" style="156" customWidth="1"/>
    <col min="15618" max="15618" width="19.7109375" style="156" customWidth="1"/>
    <col min="15619" max="15619" width="11.7109375" style="156" customWidth="1"/>
    <col min="15620" max="15620" width="11" style="156" customWidth="1"/>
    <col min="15621" max="15621" width="14.85546875" style="156" customWidth="1"/>
    <col min="15622" max="15622" width="13.28515625" style="156" customWidth="1"/>
    <col min="15623" max="15623" width="10.5703125" style="156" customWidth="1"/>
    <col min="15624" max="15624" width="12.5703125" style="156" customWidth="1"/>
    <col min="15625" max="15625" width="11.85546875" style="156" customWidth="1"/>
    <col min="15626" max="15626" width="9.28515625" style="156" customWidth="1"/>
    <col min="15627" max="15627" width="10.42578125" style="156" customWidth="1"/>
    <col min="15628" max="15628" width="12.42578125" style="156" customWidth="1"/>
    <col min="15629" max="15629" width="10.85546875" style="156" customWidth="1"/>
    <col min="15630" max="15630" width="12.7109375" style="156" customWidth="1"/>
    <col min="15631" max="15631" width="12.28515625" style="156" customWidth="1"/>
    <col min="15632" max="15632" width="14.85546875" style="156" customWidth="1"/>
    <col min="15633" max="15633" width="11.85546875" style="156" customWidth="1"/>
    <col min="15634" max="15634" width="14.85546875" style="156" customWidth="1"/>
    <col min="15635" max="15635" width="12.28515625" style="156" customWidth="1"/>
    <col min="15636" max="15872" width="8" style="156"/>
    <col min="15873" max="15873" width="4.42578125" style="156" customWidth="1"/>
    <col min="15874" max="15874" width="19.7109375" style="156" customWidth="1"/>
    <col min="15875" max="15875" width="11.7109375" style="156" customWidth="1"/>
    <col min="15876" max="15876" width="11" style="156" customWidth="1"/>
    <col min="15877" max="15877" width="14.85546875" style="156" customWidth="1"/>
    <col min="15878" max="15878" width="13.28515625" style="156" customWidth="1"/>
    <col min="15879" max="15879" width="10.5703125" style="156" customWidth="1"/>
    <col min="15880" max="15880" width="12.5703125" style="156" customWidth="1"/>
    <col min="15881" max="15881" width="11.85546875" style="156" customWidth="1"/>
    <col min="15882" max="15882" width="9.28515625" style="156" customWidth="1"/>
    <col min="15883" max="15883" width="10.42578125" style="156" customWidth="1"/>
    <col min="15884" max="15884" width="12.42578125" style="156" customWidth="1"/>
    <col min="15885" max="15885" width="10.85546875" style="156" customWidth="1"/>
    <col min="15886" max="15886" width="12.7109375" style="156" customWidth="1"/>
    <col min="15887" max="15887" width="12.28515625" style="156" customWidth="1"/>
    <col min="15888" max="15888" width="14.85546875" style="156" customWidth="1"/>
    <col min="15889" max="15889" width="11.85546875" style="156" customWidth="1"/>
    <col min="15890" max="15890" width="14.85546875" style="156" customWidth="1"/>
    <col min="15891" max="15891" width="12.28515625" style="156" customWidth="1"/>
    <col min="15892" max="16128" width="8" style="156"/>
    <col min="16129" max="16129" width="4.42578125" style="156" customWidth="1"/>
    <col min="16130" max="16130" width="19.7109375" style="156" customWidth="1"/>
    <col min="16131" max="16131" width="11.7109375" style="156" customWidth="1"/>
    <col min="16132" max="16132" width="11" style="156" customWidth="1"/>
    <col min="16133" max="16133" width="14.85546875" style="156" customWidth="1"/>
    <col min="16134" max="16134" width="13.28515625" style="156" customWidth="1"/>
    <col min="16135" max="16135" width="10.5703125" style="156" customWidth="1"/>
    <col min="16136" max="16136" width="12.5703125" style="156" customWidth="1"/>
    <col min="16137" max="16137" width="11.85546875" style="156" customWidth="1"/>
    <col min="16138" max="16138" width="9.28515625" style="156" customWidth="1"/>
    <col min="16139" max="16139" width="10.42578125" style="156" customWidth="1"/>
    <col min="16140" max="16140" width="12.42578125" style="156" customWidth="1"/>
    <col min="16141" max="16141" width="10.85546875" style="156" customWidth="1"/>
    <col min="16142" max="16142" width="12.7109375" style="156" customWidth="1"/>
    <col min="16143" max="16143" width="12.28515625" style="156" customWidth="1"/>
    <col min="16144" max="16144" width="14.85546875" style="156" customWidth="1"/>
    <col min="16145" max="16145" width="11.85546875" style="156" customWidth="1"/>
    <col min="16146" max="16146" width="14.85546875" style="156" customWidth="1"/>
    <col min="16147" max="16147" width="12.28515625" style="156" customWidth="1"/>
    <col min="16148" max="16384" width="8" style="156"/>
  </cols>
  <sheetData>
    <row r="1" spans="1:19" ht="18.75" customHeight="1">
      <c r="A1" s="391" t="s">
        <v>149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:19" s="210" customFormat="1" ht="20.25" customHeight="1" thickBot="1">
      <c r="A2" s="392" t="s">
        <v>251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ht="15" customHeight="1" thickTop="1">
      <c r="A3" s="374" t="s">
        <v>2</v>
      </c>
      <c r="B3" s="362" t="s">
        <v>62</v>
      </c>
      <c r="C3" s="395" t="s">
        <v>150</v>
      </c>
      <c r="D3" s="397" t="s">
        <v>222</v>
      </c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8"/>
    </row>
    <row r="4" spans="1:19" ht="16.5" customHeight="1">
      <c r="A4" s="393"/>
      <c r="B4" s="394"/>
      <c r="C4" s="399"/>
      <c r="D4" s="399" t="s">
        <v>151</v>
      </c>
      <c r="E4" s="400" t="s">
        <v>152</v>
      </c>
      <c r="F4" s="401" t="s">
        <v>245</v>
      </c>
      <c r="G4" s="400" t="s">
        <v>152</v>
      </c>
      <c r="H4" s="401" t="s">
        <v>118</v>
      </c>
      <c r="I4" s="400" t="s">
        <v>152</v>
      </c>
      <c r="J4" s="401" t="s">
        <v>153</v>
      </c>
      <c r="K4" s="400" t="s">
        <v>152</v>
      </c>
      <c r="L4" s="401" t="s">
        <v>154</v>
      </c>
      <c r="M4" s="400" t="s">
        <v>152</v>
      </c>
      <c r="N4" s="401" t="s">
        <v>155</v>
      </c>
      <c r="O4" s="400" t="s">
        <v>152</v>
      </c>
      <c r="P4" s="401" t="s">
        <v>156</v>
      </c>
      <c r="Q4" s="400" t="s">
        <v>152</v>
      </c>
      <c r="R4" s="401" t="s">
        <v>130</v>
      </c>
      <c r="S4" s="402" t="s">
        <v>152</v>
      </c>
    </row>
    <row r="5" spans="1:19" ht="72" customHeight="1">
      <c r="A5" s="393"/>
      <c r="B5" s="394"/>
      <c r="C5" s="399"/>
      <c r="D5" s="399"/>
      <c r="E5" s="400"/>
      <c r="F5" s="401"/>
      <c r="G5" s="400"/>
      <c r="H5" s="401"/>
      <c r="I5" s="400"/>
      <c r="J5" s="401"/>
      <c r="K5" s="400"/>
      <c r="L5" s="401"/>
      <c r="M5" s="400"/>
      <c r="N5" s="401"/>
      <c r="O5" s="400"/>
      <c r="P5" s="401"/>
      <c r="Q5" s="400"/>
      <c r="R5" s="401"/>
      <c r="S5" s="402"/>
    </row>
    <row r="6" spans="1:19" s="202" customFormat="1" ht="31.5" customHeight="1">
      <c r="A6" s="403" t="s">
        <v>4</v>
      </c>
      <c r="B6" s="404"/>
      <c r="C6" s="142">
        <f>SUM(C7,C13,C20,C29,C31,C38,C46,C51)</f>
        <v>105757</v>
      </c>
      <c r="D6" s="142">
        <f>SUM(D7,D13,D20,D29,D31,D38,D46,D51)</f>
        <v>46693</v>
      </c>
      <c r="E6" s="143">
        <f>D6/$C$6</f>
        <v>0.44151214576812881</v>
      </c>
      <c r="F6" s="142">
        <f>SUM(F7,F13,F20,F29,F31,F38,F46,F51)</f>
        <v>27467</v>
      </c>
      <c r="G6" s="143">
        <f>F6/$C$6</f>
        <v>0.25971803284888945</v>
      </c>
      <c r="H6" s="142">
        <f>SUM(H7,H13,H20,H29,H31,H38,H46,H51)</f>
        <v>38304</v>
      </c>
      <c r="I6" s="143">
        <f>H6/$C$6</f>
        <v>0.36218879128568321</v>
      </c>
      <c r="J6" s="142">
        <f>SUM(J7,J13,J20,J29,J31,J38,J46,J51)</f>
        <v>21288</v>
      </c>
      <c r="K6" s="143">
        <f>J6/$C$6</f>
        <v>0.20129164026967483</v>
      </c>
      <c r="L6" s="142">
        <f>SUM(L7,L13,L20,L29,L31,L38,L46,L51)</f>
        <v>937</v>
      </c>
      <c r="M6" s="211">
        <f>L6/$C$6</f>
        <v>8.8599336214151315E-3</v>
      </c>
      <c r="N6" s="142">
        <f>SUM(N7,N13,N20,N29,N31,N38,N46,N51)</f>
        <v>13678</v>
      </c>
      <c r="O6" s="143">
        <f>N6/$C$6</f>
        <v>0.12933422846714637</v>
      </c>
      <c r="P6" s="142">
        <f>SUM(P7,P13,P20,P29,P31,P38,P46,P51)</f>
        <v>175</v>
      </c>
      <c r="Q6" s="211">
        <f>P6/$C$6</f>
        <v>1.6547368022920468E-3</v>
      </c>
      <c r="R6" s="142">
        <f>SUM(R7,R13,R20,R29,R31,R38,R46,R51)</f>
        <v>4729</v>
      </c>
      <c r="S6" s="201">
        <f t="shared" ref="S6:S56" si="0">R6/C6</f>
        <v>4.4715716217366225E-2</v>
      </c>
    </row>
    <row r="7" spans="1:19" s="213" customFormat="1" ht="30.75" customHeight="1">
      <c r="A7" s="367" t="s">
        <v>167</v>
      </c>
      <c r="B7" s="373"/>
      <c r="C7" s="146">
        <f>SUM(C8:C12)</f>
        <v>11034</v>
      </c>
      <c r="D7" s="146">
        <f>SUM(D8:D12)</f>
        <v>5241</v>
      </c>
      <c r="E7" s="147">
        <f t="shared" ref="E7:E12" si="1">D7/C7</f>
        <v>0.47498640565524741</v>
      </c>
      <c r="F7" s="146">
        <f>SUM(F8:F12)</f>
        <v>3382</v>
      </c>
      <c r="G7" s="147">
        <f t="shared" ref="G7:G30" si="2">F7/C7</f>
        <v>0.30650715968823639</v>
      </c>
      <c r="H7" s="146">
        <f>SUM(H8:H12)</f>
        <v>4146</v>
      </c>
      <c r="I7" s="147">
        <f>H7/$C$7</f>
        <v>0.37574768896139205</v>
      </c>
      <c r="J7" s="146">
        <f>SUM(J8:J12)</f>
        <v>2076</v>
      </c>
      <c r="K7" s="147">
        <f>J7/$C$7</f>
        <v>0.18814573137574769</v>
      </c>
      <c r="L7" s="146">
        <f>SUM(L8:L12)</f>
        <v>230</v>
      </c>
      <c r="M7" s="212">
        <f>L7/$C$7</f>
        <v>2.0844661953960487E-2</v>
      </c>
      <c r="N7" s="146">
        <f>SUM(N8:N12)</f>
        <v>1259</v>
      </c>
      <c r="O7" s="147">
        <f>N7/$C$7</f>
        <v>0.11410186695667936</v>
      </c>
      <c r="P7" s="146">
        <f>SUM(P8:P12)</f>
        <v>10</v>
      </c>
      <c r="Q7" s="212">
        <f>P7/$C$7</f>
        <v>9.0628965017219506E-4</v>
      </c>
      <c r="R7" s="146">
        <f>SUM(R8:R12)</f>
        <v>386</v>
      </c>
      <c r="S7" s="148">
        <f t="shared" si="0"/>
        <v>3.4982780496646729E-2</v>
      </c>
    </row>
    <row r="8" spans="1:19" s="136" customFormat="1" ht="16.5" customHeight="1">
      <c r="A8" s="214">
        <v>1</v>
      </c>
      <c r="B8" s="151" t="s">
        <v>5</v>
      </c>
      <c r="C8" s="152">
        <f>[2]Z23_naplyw_szczegolna_sytuacja!C8</f>
        <v>2668</v>
      </c>
      <c r="D8" s="152">
        <f>[2]Z23_naplyw_szczegolna_sytuacja!D8</f>
        <v>1217</v>
      </c>
      <c r="E8" s="154">
        <f t="shared" si="1"/>
        <v>0.45614692653673161</v>
      </c>
      <c r="F8" s="152">
        <f>[2]Z23_naplyw_szczegolna_sytuacja!F8</f>
        <v>711</v>
      </c>
      <c r="G8" s="154">
        <f t="shared" si="2"/>
        <v>0.26649175412293852</v>
      </c>
      <c r="H8" s="152">
        <f>[2]Z23_naplyw_szczegolna_sytuacja!H8</f>
        <v>968</v>
      </c>
      <c r="I8" s="154">
        <f t="shared" ref="I8:I30" si="3">H8/C8</f>
        <v>0.36281859070464767</v>
      </c>
      <c r="J8" s="152">
        <f>[2]Z23_naplyw_szczegolna_sytuacja!J8</f>
        <v>600</v>
      </c>
      <c r="K8" s="154">
        <f t="shared" ref="K8:K30" si="4">J8/C8</f>
        <v>0.22488755622188905</v>
      </c>
      <c r="L8" s="152">
        <f>[2]Z23_naplyw_szczegolna_sytuacja!L8</f>
        <v>8</v>
      </c>
      <c r="M8" s="215">
        <f t="shared" ref="M8:M30" si="5">L8/C8</f>
        <v>2.9985007496251873E-3</v>
      </c>
      <c r="N8" s="152">
        <f>[2]Z23_naplyw_szczegolna_sytuacja!N8</f>
        <v>270</v>
      </c>
      <c r="O8" s="154">
        <f t="shared" ref="O8:O30" si="6">N8/C8</f>
        <v>0.10119940029985007</v>
      </c>
      <c r="P8" s="152">
        <f>[2]Z23_naplyw_szczegolna_sytuacja!P8</f>
        <v>0</v>
      </c>
      <c r="Q8" s="215">
        <f t="shared" ref="Q8:Q30" si="7">P8/C8</f>
        <v>0</v>
      </c>
      <c r="R8" s="152">
        <f>[2]Z23_naplyw_szczegolna_sytuacja!R8</f>
        <v>100</v>
      </c>
      <c r="S8" s="155">
        <f t="shared" si="0"/>
        <v>3.7481259370314844E-2</v>
      </c>
    </row>
    <row r="9" spans="1:19" s="136" customFormat="1" ht="18.75" customHeight="1">
      <c r="A9" s="214">
        <v>2</v>
      </c>
      <c r="B9" s="151" t="s">
        <v>6</v>
      </c>
      <c r="C9" s="152">
        <f>[2]Z23_naplyw_szczegolna_sytuacja!C9</f>
        <v>1966</v>
      </c>
      <c r="D9" s="152">
        <f>[2]Z23_naplyw_szczegolna_sytuacja!D9</f>
        <v>1075</v>
      </c>
      <c r="E9" s="154">
        <f t="shared" si="1"/>
        <v>0.54679552390640895</v>
      </c>
      <c r="F9" s="152">
        <f>[2]Z23_naplyw_szczegolna_sytuacja!F9</f>
        <v>711</v>
      </c>
      <c r="G9" s="154">
        <f t="shared" si="2"/>
        <v>0.36164801627670395</v>
      </c>
      <c r="H9" s="152">
        <f>[2]Z23_naplyw_szczegolna_sytuacja!H9</f>
        <v>558</v>
      </c>
      <c r="I9" s="154">
        <f t="shared" si="3"/>
        <v>0.28382502543234994</v>
      </c>
      <c r="J9" s="152">
        <f>[2]Z23_naplyw_szczegolna_sytuacja!J9</f>
        <v>364</v>
      </c>
      <c r="K9" s="154">
        <f t="shared" si="4"/>
        <v>0.18514750762970497</v>
      </c>
      <c r="L9" s="152">
        <f>[2]Z23_naplyw_szczegolna_sytuacja!L9</f>
        <v>0</v>
      </c>
      <c r="M9" s="215">
        <f t="shared" si="5"/>
        <v>0</v>
      </c>
      <c r="N9" s="152">
        <f>[2]Z23_naplyw_szczegolna_sytuacja!N9</f>
        <v>163</v>
      </c>
      <c r="O9" s="154">
        <f t="shared" si="6"/>
        <v>8.2909460834181076E-2</v>
      </c>
      <c r="P9" s="152">
        <f>[2]Z23_naplyw_szczegolna_sytuacja!P9</f>
        <v>1</v>
      </c>
      <c r="Q9" s="215">
        <f t="shared" si="7"/>
        <v>5.0864699898270599E-4</v>
      </c>
      <c r="R9" s="152">
        <f>[2]Z23_naplyw_szczegolna_sytuacja!R9</f>
        <v>100</v>
      </c>
      <c r="S9" s="155">
        <f t="shared" si="0"/>
        <v>5.0864699898270603E-2</v>
      </c>
    </row>
    <row r="10" spans="1:19" s="136" customFormat="1" ht="16.5" customHeight="1">
      <c r="A10" s="214">
        <v>3</v>
      </c>
      <c r="B10" s="151" t="s">
        <v>7</v>
      </c>
      <c r="C10" s="152">
        <f>[2]Z23_naplyw_szczegolna_sytuacja!C10</f>
        <v>2498</v>
      </c>
      <c r="D10" s="152">
        <f>[2]Z23_naplyw_szczegolna_sytuacja!D10</f>
        <v>1202</v>
      </c>
      <c r="E10" s="154">
        <f t="shared" si="1"/>
        <v>0.48118494795836669</v>
      </c>
      <c r="F10" s="152">
        <f>[2]Z23_naplyw_szczegolna_sytuacja!F10</f>
        <v>784</v>
      </c>
      <c r="G10" s="154">
        <f t="shared" si="2"/>
        <v>0.31385108086469177</v>
      </c>
      <c r="H10" s="152">
        <f>[2]Z23_naplyw_szczegolna_sytuacja!H10</f>
        <v>972</v>
      </c>
      <c r="I10" s="154">
        <f t="shared" si="3"/>
        <v>0.38911128903122499</v>
      </c>
      <c r="J10" s="152">
        <f>[2]Z23_naplyw_szczegolna_sytuacja!J10</f>
        <v>443</v>
      </c>
      <c r="K10" s="154">
        <f t="shared" si="4"/>
        <v>0.17734187349879904</v>
      </c>
      <c r="L10" s="152">
        <f>[2]Z23_naplyw_szczegolna_sytuacja!L10</f>
        <v>18</v>
      </c>
      <c r="M10" s="215">
        <f t="shared" si="5"/>
        <v>7.2057646116893519E-3</v>
      </c>
      <c r="N10" s="152">
        <f>[2]Z23_naplyw_szczegolna_sytuacja!N10</f>
        <v>262</v>
      </c>
      <c r="O10" s="154">
        <f t="shared" si="6"/>
        <v>0.10488390712570056</v>
      </c>
      <c r="P10" s="152">
        <f>[2]Z23_naplyw_szczegolna_sytuacja!P10</f>
        <v>6</v>
      </c>
      <c r="Q10" s="215">
        <f t="shared" si="7"/>
        <v>2.4019215372297837E-3</v>
      </c>
      <c r="R10" s="152">
        <f>[2]Z23_naplyw_szczegolna_sytuacja!R10</f>
        <v>79</v>
      </c>
      <c r="S10" s="155">
        <f t="shared" si="0"/>
        <v>3.1625300240192153E-2</v>
      </c>
    </row>
    <row r="11" spans="1:19" s="136" customFormat="1" ht="18.75" customHeight="1">
      <c r="A11" s="214">
        <v>4</v>
      </c>
      <c r="B11" s="151" t="s">
        <v>33</v>
      </c>
      <c r="C11" s="152">
        <f>[2]Z23_naplyw_szczegolna_sytuacja!C11</f>
        <v>2353</v>
      </c>
      <c r="D11" s="152">
        <f>[2]Z23_naplyw_szczegolna_sytuacja!D11</f>
        <v>1059</v>
      </c>
      <c r="E11" s="154">
        <f t="shared" si="1"/>
        <v>0.45006374840628982</v>
      </c>
      <c r="F11" s="152">
        <f>[2]Z23_naplyw_szczegolna_sytuacja!F11</f>
        <v>730</v>
      </c>
      <c r="G11" s="154">
        <f t="shared" si="2"/>
        <v>0.31024224394390143</v>
      </c>
      <c r="H11" s="152">
        <f>[2]Z23_naplyw_szczegolna_sytuacja!H11</f>
        <v>995</v>
      </c>
      <c r="I11" s="154">
        <f t="shared" si="3"/>
        <v>0.42286442838929028</v>
      </c>
      <c r="J11" s="152">
        <f>[2]Z23_naplyw_szczegolna_sytuacja!J11</f>
        <v>362</v>
      </c>
      <c r="K11" s="154">
        <f t="shared" si="4"/>
        <v>0.15384615384615385</v>
      </c>
      <c r="L11" s="152">
        <f>[2]Z23_naplyw_szczegolna_sytuacja!L11</f>
        <v>189</v>
      </c>
      <c r="M11" s="215">
        <f t="shared" si="5"/>
        <v>8.032299192520187E-2</v>
      </c>
      <c r="N11" s="152">
        <f>[2]Z23_naplyw_szczegolna_sytuacja!N11</f>
        <v>406</v>
      </c>
      <c r="O11" s="154">
        <f t="shared" si="6"/>
        <v>0.17254568635784107</v>
      </c>
      <c r="P11" s="152">
        <f>[2]Z23_naplyw_szczegolna_sytuacja!P11</f>
        <v>3</v>
      </c>
      <c r="Q11" s="215">
        <f t="shared" si="7"/>
        <v>1.2749681257968552E-3</v>
      </c>
      <c r="R11" s="152">
        <f>[2]Z23_naplyw_szczegolna_sytuacja!R11</f>
        <v>57</v>
      </c>
      <c r="S11" s="155">
        <f t="shared" si="0"/>
        <v>2.4224394390140246E-2</v>
      </c>
    </row>
    <row r="12" spans="1:19" s="136" customFormat="1" ht="16.5" customHeight="1">
      <c r="A12" s="214">
        <v>5</v>
      </c>
      <c r="B12" s="151" t="s">
        <v>49</v>
      </c>
      <c r="C12" s="152">
        <f>[2]Z23_naplyw_szczegolna_sytuacja!C12</f>
        <v>1549</v>
      </c>
      <c r="D12" s="152">
        <f>[2]Z23_naplyw_szczegolna_sytuacja!D12</f>
        <v>688</v>
      </c>
      <c r="E12" s="154">
        <f t="shared" si="1"/>
        <v>0.44415752098127825</v>
      </c>
      <c r="F12" s="152">
        <f>[2]Z23_naplyw_szczegolna_sytuacja!F12</f>
        <v>446</v>
      </c>
      <c r="G12" s="154">
        <f t="shared" si="2"/>
        <v>0.28792769528728213</v>
      </c>
      <c r="H12" s="152">
        <f>[2]Z23_naplyw_szczegolna_sytuacja!H12</f>
        <v>653</v>
      </c>
      <c r="I12" s="154">
        <f t="shared" si="3"/>
        <v>0.42156229825693997</v>
      </c>
      <c r="J12" s="152">
        <f>[2]Z23_naplyw_szczegolna_sytuacja!J12</f>
        <v>307</v>
      </c>
      <c r="K12" s="154">
        <f t="shared" si="4"/>
        <v>0.19819238218205293</v>
      </c>
      <c r="L12" s="152">
        <f>[2]Z23_naplyw_szczegolna_sytuacja!L12</f>
        <v>15</v>
      </c>
      <c r="M12" s="215">
        <f t="shared" si="5"/>
        <v>9.6836668818592632E-3</v>
      </c>
      <c r="N12" s="152">
        <f>[2]Z23_naplyw_szczegolna_sytuacja!N12</f>
        <v>158</v>
      </c>
      <c r="O12" s="154">
        <f t="shared" si="6"/>
        <v>0.10200129115558425</v>
      </c>
      <c r="P12" s="152">
        <f>[2]Z23_naplyw_szczegolna_sytuacja!P12</f>
        <v>0</v>
      </c>
      <c r="Q12" s="215">
        <f t="shared" si="7"/>
        <v>0</v>
      </c>
      <c r="R12" s="152">
        <f>[2]Z23_naplyw_szczegolna_sytuacja!R12</f>
        <v>50</v>
      </c>
      <c r="S12" s="155">
        <f t="shared" si="0"/>
        <v>3.2278889606197549E-2</v>
      </c>
    </row>
    <row r="13" spans="1:19" s="136" customFormat="1" ht="31.5" customHeight="1">
      <c r="A13" s="367" t="s">
        <v>161</v>
      </c>
      <c r="B13" s="373"/>
      <c r="C13" s="146">
        <f>SUM(C14:C19)</f>
        <v>11316</v>
      </c>
      <c r="D13" s="146">
        <f>SUM(D14:D19)</f>
        <v>5990</v>
      </c>
      <c r="E13" s="147">
        <f>D13/$C$13</f>
        <v>0.52933898904206433</v>
      </c>
      <c r="F13" s="146">
        <f>SUM(F14:F19)</f>
        <v>3945</v>
      </c>
      <c r="G13" s="147">
        <f t="shared" si="2"/>
        <v>0.34862142099681864</v>
      </c>
      <c r="H13" s="146">
        <f>SUM(H14:H19)</f>
        <v>3959</v>
      </c>
      <c r="I13" s="147">
        <f t="shared" si="3"/>
        <v>0.34985860728172496</v>
      </c>
      <c r="J13" s="146">
        <f>SUM(J14:J19)</f>
        <v>1723</v>
      </c>
      <c r="K13" s="147">
        <f t="shared" si="4"/>
        <v>0.15226228349240015</v>
      </c>
      <c r="L13" s="146">
        <f>SUM(L14:L19)</f>
        <v>119</v>
      </c>
      <c r="M13" s="212">
        <f t="shared" si="5"/>
        <v>1.0516083421703782E-2</v>
      </c>
      <c r="N13" s="146">
        <f>SUM(N14:N19)</f>
        <v>1457</v>
      </c>
      <c r="O13" s="147">
        <f t="shared" si="6"/>
        <v>0.12875574407917992</v>
      </c>
      <c r="P13" s="146">
        <f>SUM(P14:P19)</f>
        <v>30</v>
      </c>
      <c r="Q13" s="212">
        <f t="shared" si="7"/>
        <v>2.6511134676564158E-3</v>
      </c>
      <c r="R13" s="146">
        <f>SUM(R14:R19)</f>
        <v>533</v>
      </c>
      <c r="S13" s="148">
        <f t="shared" si="0"/>
        <v>4.710144927536232E-2</v>
      </c>
    </row>
    <row r="14" spans="1:19" s="136" customFormat="1" ht="16.5" customHeight="1">
      <c r="A14" s="214">
        <v>1</v>
      </c>
      <c r="B14" s="151" t="s">
        <v>8</v>
      </c>
      <c r="C14" s="152">
        <f>[2]Z23_naplyw_szczegolna_sytuacja!C14</f>
        <v>1814</v>
      </c>
      <c r="D14" s="152">
        <f>[2]Z23_naplyw_szczegolna_sytuacja!D14</f>
        <v>923</v>
      </c>
      <c r="E14" s="154">
        <f>D14/C14</f>
        <v>0.50882028665931645</v>
      </c>
      <c r="F14" s="152">
        <f>[2]Z23_naplyw_szczegolna_sytuacja!F14</f>
        <v>650</v>
      </c>
      <c r="G14" s="154">
        <f t="shared" si="2"/>
        <v>0.35832414553472985</v>
      </c>
      <c r="H14" s="152">
        <f>[2]Z23_naplyw_szczegolna_sytuacja!H14</f>
        <v>747</v>
      </c>
      <c r="I14" s="154">
        <f t="shared" si="3"/>
        <v>0.41179713340683571</v>
      </c>
      <c r="J14" s="152">
        <f>[2]Z23_naplyw_szczegolna_sytuacja!J14</f>
        <v>253</v>
      </c>
      <c r="K14" s="154">
        <f t="shared" si="4"/>
        <v>0.13947078280044101</v>
      </c>
      <c r="L14" s="152">
        <f>[2]Z23_naplyw_szczegolna_sytuacja!L14</f>
        <v>0</v>
      </c>
      <c r="M14" s="215">
        <f t="shared" si="5"/>
        <v>0</v>
      </c>
      <c r="N14" s="152">
        <f>[2]Z23_naplyw_szczegolna_sytuacja!N14</f>
        <v>213</v>
      </c>
      <c r="O14" s="154">
        <f t="shared" si="6"/>
        <v>0.11742006615214995</v>
      </c>
      <c r="P14" s="152">
        <f>[2]Z23_naplyw_szczegolna_sytuacja!P14</f>
        <v>0</v>
      </c>
      <c r="Q14" s="215">
        <f t="shared" si="7"/>
        <v>0</v>
      </c>
      <c r="R14" s="152">
        <f>[2]Z23_naplyw_szczegolna_sytuacja!R14</f>
        <v>46</v>
      </c>
      <c r="S14" s="155">
        <f t="shared" si="0"/>
        <v>2.5358324145534728E-2</v>
      </c>
    </row>
    <row r="15" spans="1:19" ht="18.75" customHeight="1">
      <c r="A15" s="214">
        <v>2</v>
      </c>
      <c r="B15" s="151" t="s">
        <v>9</v>
      </c>
      <c r="C15" s="152">
        <f>[2]Z23_naplyw_szczegolna_sytuacja!C15</f>
        <v>2352</v>
      </c>
      <c r="D15" s="152">
        <f>[2]Z23_naplyw_szczegolna_sytuacja!D15</f>
        <v>1276</v>
      </c>
      <c r="E15" s="154">
        <f>D15/C15</f>
        <v>0.54251700680272108</v>
      </c>
      <c r="F15" s="152">
        <f>[2]Z23_naplyw_szczegolna_sytuacja!F15</f>
        <v>843</v>
      </c>
      <c r="G15" s="154">
        <f t="shared" si="2"/>
        <v>0.35841836734693877</v>
      </c>
      <c r="H15" s="152">
        <f>[2]Z23_naplyw_szczegolna_sytuacja!H15</f>
        <v>858</v>
      </c>
      <c r="I15" s="154">
        <f t="shared" si="3"/>
        <v>0.36479591836734693</v>
      </c>
      <c r="J15" s="152">
        <f>[2]Z23_naplyw_szczegolna_sytuacja!J15</f>
        <v>337</v>
      </c>
      <c r="K15" s="154">
        <f t="shared" si="4"/>
        <v>0.14328231292517007</v>
      </c>
      <c r="L15" s="152">
        <f>[2]Z23_naplyw_szczegolna_sytuacja!L15</f>
        <v>1</v>
      </c>
      <c r="M15" s="215">
        <f t="shared" si="5"/>
        <v>4.2517006802721087E-4</v>
      </c>
      <c r="N15" s="152">
        <f>[2]Z23_naplyw_szczegolna_sytuacja!N15</f>
        <v>235</v>
      </c>
      <c r="O15" s="154">
        <f t="shared" si="6"/>
        <v>9.9914965986394558E-2</v>
      </c>
      <c r="P15" s="152">
        <f>[2]Z23_naplyw_szczegolna_sytuacja!P15</f>
        <v>6</v>
      </c>
      <c r="Q15" s="215">
        <f t="shared" si="7"/>
        <v>2.5510204081632651E-3</v>
      </c>
      <c r="R15" s="152">
        <f>[2]Z23_naplyw_szczegolna_sytuacja!R15</f>
        <v>80</v>
      </c>
      <c r="S15" s="155">
        <f t="shared" si="0"/>
        <v>3.4013605442176874E-2</v>
      </c>
    </row>
    <row r="16" spans="1:19" s="136" customFormat="1">
      <c r="A16" s="214">
        <v>3</v>
      </c>
      <c r="B16" s="151" t="s">
        <v>11</v>
      </c>
      <c r="C16" s="152">
        <f>[2]Z23_naplyw_szczegolna_sytuacja!C16</f>
        <v>2238</v>
      </c>
      <c r="D16" s="152">
        <f>[2]Z23_naplyw_szczegolna_sytuacja!D16</f>
        <v>1273</v>
      </c>
      <c r="E16" s="154">
        <f>D16/C16</f>
        <v>0.56881143878462914</v>
      </c>
      <c r="F16" s="152">
        <f>[2]Z23_naplyw_szczegolna_sytuacja!F16</f>
        <v>852</v>
      </c>
      <c r="G16" s="154">
        <f t="shared" si="2"/>
        <v>0.38069705093833778</v>
      </c>
      <c r="H16" s="152">
        <f>[2]Z23_naplyw_szczegolna_sytuacja!H16</f>
        <v>711</v>
      </c>
      <c r="I16" s="154">
        <f t="shared" si="3"/>
        <v>0.31769436997319034</v>
      </c>
      <c r="J16" s="152">
        <f>[2]Z23_naplyw_szczegolna_sytuacja!J16</f>
        <v>294</v>
      </c>
      <c r="K16" s="154">
        <f t="shared" si="4"/>
        <v>0.13136729222520108</v>
      </c>
      <c r="L16" s="152">
        <f>[2]Z23_naplyw_szczegolna_sytuacja!L16</f>
        <v>12</v>
      </c>
      <c r="M16" s="215">
        <f t="shared" si="5"/>
        <v>5.3619302949061663E-3</v>
      </c>
      <c r="N16" s="152">
        <f>[2]Z23_naplyw_szczegolna_sytuacja!N16</f>
        <v>278</v>
      </c>
      <c r="O16" s="154">
        <f t="shared" si="6"/>
        <v>0.12421805183199285</v>
      </c>
      <c r="P16" s="152">
        <f>[2]Z23_naplyw_szczegolna_sytuacja!P16</f>
        <v>9</v>
      </c>
      <c r="Q16" s="215">
        <f t="shared" si="7"/>
        <v>4.0214477211796247E-3</v>
      </c>
      <c r="R16" s="152">
        <f>[2]Z23_naplyw_szczegolna_sytuacja!R16</f>
        <v>135</v>
      </c>
      <c r="S16" s="155">
        <f t="shared" si="0"/>
        <v>6.0321715817694369E-2</v>
      </c>
    </row>
    <row r="17" spans="1:19" s="136" customFormat="1" ht="16.5" customHeight="1">
      <c r="A17" s="214">
        <v>4</v>
      </c>
      <c r="B17" s="151" t="s">
        <v>12</v>
      </c>
      <c r="C17" s="152">
        <f>[2]Z23_naplyw_szczegolna_sytuacja!C17</f>
        <v>1405</v>
      </c>
      <c r="D17" s="152">
        <f>[2]Z23_naplyw_szczegolna_sytuacja!D17</f>
        <v>714</v>
      </c>
      <c r="E17" s="154">
        <f t="shared" ref="E17:E30" si="8">D17/C17</f>
        <v>0.5081850533807829</v>
      </c>
      <c r="F17" s="152">
        <f>[2]Z23_naplyw_szczegolna_sytuacja!F17</f>
        <v>452</v>
      </c>
      <c r="G17" s="154">
        <f t="shared" si="2"/>
        <v>0.32170818505338078</v>
      </c>
      <c r="H17" s="152">
        <f>[2]Z23_naplyw_szczegolna_sytuacja!H17</f>
        <v>469</v>
      </c>
      <c r="I17" s="154">
        <f t="shared" si="3"/>
        <v>0.33380782918149465</v>
      </c>
      <c r="J17" s="152">
        <f>[2]Z23_naplyw_szczegolna_sytuacja!J17</f>
        <v>221</v>
      </c>
      <c r="K17" s="154">
        <f t="shared" si="4"/>
        <v>0.15729537366548044</v>
      </c>
      <c r="L17" s="152">
        <f>[2]Z23_naplyw_szczegolna_sytuacja!L17</f>
        <v>0</v>
      </c>
      <c r="M17" s="215">
        <f t="shared" si="5"/>
        <v>0</v>
      </c>
      <c r="N17" s="152">
        <f>[2]Z23_naplyw_szczegolna_sytuacja!N17</f>
        <v>234</v>
      </c>
      <c r="O17" s="154">
        <f t="shared" si="6"/>
        <v>0.16654804270462634</v>
      </c>
      <c r="P17" s="152">
        <f>[2]Z23_naplyw_szczegolna_sytuacja!P17</f>
        <v>0</v>
      </c>
      <c r="Q17" s="215">
        <f t="shared" si="7"/>
        <v>0</v>
      </c>
      <c r="R17" s="152">
        <f>[2]Z23_naplyw_szczegolna_sytuacja!R17</f>
        <v>81</v>
      </c>
      <c r="S17" s="155">
        <f t="shared" si="0"/>
        <v>5.7651245551601421E-2</v>
      </c>
    </row>
    <row r="18" spans="1:19" s="136" customFormat="1" ht="16.5" customHeight="1">
      <c r="A18" s="214">
        <v>5</v>
      </c>
      <c r="B18" s="151" t="s">
        <v>38</v>
      </c>
      <c r="C18" s="152">
        <f>[2]Z23_naplyw_szczegolna_sytuacja!C18</f>
        <v>2083</v>
      </c>
      <c r="D18" s="152">
        <f>[2]Z23_naplyw_szczegolna_sytuacja!D18</f>
        <v>1158</v>
      </c>
      <c r="E18" s="154">
        <f t="shared" si="8"/>
        <v>0.55592894863178111</v>
      </c>
      <c r="F18" s="152">
        <f>[2]Z23_naplyw_szczegolna_sytuacja!F18</f>
        <v>790</v>
      </c>
      <c r="G18" s="154">
        <f t="shared" si="2"/>
        <v>0.37926068170907346</v>
      </c>
      <c r="H18" s="152">
        <f>[2]Z23_naplyw_szczegolna_sytuacja!H18</f>
        <v>605</v>
      </c>
      <c r="I18" s="154">
        <f t="shared" si="3"/>
        <v>0.29044647143542968</v>
      </c>
      <c r="J18" s="152">
        <f>[2]Z23_naplyw_szczegolna_sytuacja!J18</f>
        <v>362</v>
      </c>
      <c r="K18" s="154">
        <f t="shared" si="4"/>
        <v>0.17378780604896785</v>
      </c>
      <c r="L18" s="152">
        <f>[2]Z23_naplyw_szczegolna_sytuacja!L18</f>
        <v>106</v>
      </c>
      <c r="M18" s="215">
        <f t="shared" si="5"/>
        <v>5.0888142102736435E-2</v>
      </c>
      <c r="N18" s="152">
        <f>[2]Z23_naplyw_szczegolna_sytuacja!N18</f>
        <v>358</v>
      </c>
      <c r="O18" s="154">
        <f t="shared" si="6"/>
        <v>0.17186749879980798</v>
      </c>
      <c r="P18" s="152">
        <f>[2]Z23_naplyw_szczegolna_sytuacja!P18</f>
        <v>12</v>
      </c>
      <c r="Q18" s="215">
        <f t="shared" si="7"/>
        <v>5.7609217474795969E-3</v>
      </c>
      <c r="R18" s="152">
        <f>[2]Z23_naplyw_szczegolna_sytuacja!R18</f>
        <v>108</v>
      </c>
      <c r="S18" s="155">
        <f t="shared" si="0"/>
        <v>5.1848295727316369E-2</v>
      </c>
    </row>
    <row r="19" spans="1:19" s="165" customFormat="1" ht="16.5" customHeight="1">
      <c r="A19" s="216">
        <v>6</v>
      </c>
      <c r="B19" s="158" t="s">
        <v>10</v>
      </c>
      <c r="C19" s="152">
        <f>[2]Z23_naplyw_szczegolna_sytuacja!C19</f>
        <v>1424</v>
      </c>
      <c r="D19" s="152">
        <f>[2]Z23_naplyw_szczegolna_sytuacja!D19</f>
        <v>646</v>
      </c>
      <c r="E19" s="160">
        <f t="shared" si="8"/>
        <v>0.45365168539325845</v>
      </c>
      <c r="F19" s="152">
        <f>[2]Z23_naplyw_szczegolna_sytuacja!F19</f>
        <v>358</v>
      </c>
      <c r="G19" s="160">
        <f t="shared" si="2"/>
        <v>0.25140449438202245</v>
      </c>
      <c r="H19" s="152">
        <f>[2]Z23_naplyw_szczegolna_sytuacja!H19</f>
        <v>569</v>
      </c>
      <c r="I19" s="160">
        <f t="shared" si="3"/>
        <v>0.39957865168539325</v>
      </c>
      <c r="J19" s="152">
        <f>[2]Z23_naplyw_szczegolna_sytuacja!J19</f>
        <v>256</v>
      </c>
      <c r="K19" s="160">
        <f t="shared" si="4"/>
        <v>0.1797752808988764</v>
      </c>
      <c r="L19" s="152">
        <f>[2]Z23_naplyw_szczegolna_sytuacja!L19</f>
        <v>0</v>
      </c>
      <c r="M19" s="217">
        <f t="shared" si="5"/>
        <v>0</v>
      </c>
      <c r="N19" s="152">
        <f>[2]Z23_naplyw_szczegolna_sytuacja!N19</f>
        <v>139</v>
      </c>
      <c r="O19" s="160">
        <f t="shared" si="6"/>
        <v>9.76123595505618E-2</v>
      </c>
      <c r="P19" s="152">
        <f>[2]Z23_naplyw_szczegolna_sytuacja!P19</f>
        <v>3</v>
      </c>
      <c r="Q19" s="217">
        <f t="shared" si="7"/>
        <v>2.1067415730337078E-3</v>
      </c>
      <c r="R19" s="152">
        <f>[2]Z23_naplyw_szczegolna_sytuacja!R19</f>
        <v>83</v>
      </c>
      <c r="S19" s="161">
        <f t="shared" si="0"/>
        <v>5.8286516853932581E-2</v>
      </c>
    </row>
    <row r="20" spans="1:19" s="213" customFormat="1" ht="29.25" customHeight="1">
      <c r="A20" s="367" t="s">
        <v>162</v>
      </c>
      <c r="B20" s="373"/>
      <c r="C20" s="146">
        <f>SUM(C21:C28)</f>
        <v>22314</v>
      </c>
      <c r="D20" s="146">
        <f>SUM(D21:D28)</f>
        <v>9793</v>
      </c>
      <c r="E20" s="147">
        <f>D20/$C$20</f>
        <v>0.43887245675360759</v>
      </c>
      <c r="F20" s="146">
        <f>SUM(F21:F28)</f>
        <v>5805</v>
      </c>
      <c r="G20" s="147">
        <f>F20/$C$20</f>
        <v>0.26015057811239578</v>
      </c>
      <c r="H20" s="146">
        <f>SUM(H21:H28)</f>
        <v>9135</v>
      </c>
      <c r="I20" s="147">
        <f>H20/$C$20</f>
        <v>0.40938424307609572</v>
      </c>
      <c r="J20" s="146">
        <f>SUM(J21:J28)</f>
        <v>3974</v>
      </c>
      <c r="K20" s="147">
        <f>J20/$C$20</f>
        <v>0.17809446983956262</v>
      </c>
      <c r="L20" s="146">
        <f>SUM(L21:L28)</f>
        <v>255</v>
      </c>
      <c r="M20" s="212">
        <f>L20/$C$20</f>
        <v>1.1427803172895939E-2</v>
      </c>
      <c r="N20" s="146">
        <f>SUM(N21:N28)</f>
        <v>2799</v>
      </c>
      <c r="O20" s="147">
        <f>N20/$C$20</f>
        <v>0.12543694541543426</v>
      </c>
      <c r="P20" s="146">
        <f>SUM(P21:P28)</f>
        <v>26</v>
      </c>
      <c r="Q20" s="212">
        <f>P20/$C$20</f>
        <v>1.1651877744913506E-3</v>
      </c>
      <c r="R20" s="146">
        <f>SUM(R21:R28)</f>
        <v>899</v>
      </c>
      <c r="S20" s="148">
        <f t="shared" si="0"/>
        <v>4.0288608048758626E-2</v>
      </c>
    </row>
    <row r="21" spans="1:19" s="136" customFormat="1" ht="16.5" customHeight="1">
      <c r="A21" s="214">
        <v>1</v>
      </c>
      <c r="B21" s="151" t="s">
        <v>17</v>
      </c>
      <c r="C21" s="152">
        <f>[2]Z23_naplyw_szczegolna_sytuacja!C21</f>
        <v>891</v>
      </c>
      <c r="D21" s="152">
        <f>[2]Z23_naplyw_szczegolna_sytuacja!D21</f>
        <v>519</v>
      </c>
      <c r="E21" s="154">
        <f t="shared" si="8"/>
        <v>0.5824915824915825</v>
      </c>
      <c r="F21" s="152">
        <f>[2]Z23_naplyw_szczegolna_sytuacja!F21</f>
        <v>361</v>
      </c>
      <c r="G21" s="154">
        <f t="shared" si="2"/>
        <v>0.40516273849607182</v>
      </c>
      <c r="H21" s="152">
        <f>[2]Z23_naplyw_szczegolna_sytuacja!H21</f>
        <v>271</v>
      </c>
      <c r="I21" s="154">
        <f t="shared" si="3"/>
        <v>0.30415263748597082</v>
      </c>
      <c r="J21" s="152">
        <f>[2]Z23_naplyw_szczegolna_sytuacja!J21</f>
        <v>145</v>
      </c>
      <c r="K21" s="154">
        <f t="shared" si="4"/>
        <v>0.16273849607182941</v>
      </c>
      <c r="L21" s="152">
        <f>[2]Z23_naplyw_szczegolna_sytuacja!L21</f>
        <v>0</v>
      </c>
      <c r="M21" s="215">
        <f t="shared" si="5"/>
        <v>0</v>
      </c>
      <c r="N21" s="152">
        <f>[2]Z23_naplyw_szczegolna_sytuacja!N21</f>
        <v>59</v>
      </c>
      <c r="O21" s="154">
        <f t="shared" si="6"/>
        <v>6.6217732884399555E-2</v>
      </c>
      <c r="P21" s="152">
        <f>[2]Z23_naplyw_szczegolna_sytuacja!P21</f>
        <v>0</v>
      </c>
      <c r="Q21" s="215">
        <f t="shared" si="7"/>
        <v>0</v>
      </c>
      <c r="R21" s="152">
        <f>[2]Z23_naplyw_szczegolna_sytuacja!R21</f>
        <v>22</v>
      </c>
      <c r="S21" s="155">
        <f t="shared" si="0"/>
        <v>2.4691358024691357E-2</v>
      </c>
    </row>
    <row r="22" spans="1:19" s="136" customFormat="1" ht="16.5" customHeight="1">
      <c r="A22" s="214">
        <v>2</v>
      </c>
      <c r="B22" s="151" t="s">
        <v>18</v>
      </c>
      <c r="C22" s="152">
        <f>[2]Z23_naplyw_szczegolna_sytuacja!C22</f>
        <v>1724</v>
      </c>
      <c r="D22" s="152">
        <f>[2]Z23_naplyw_szczegolna_sytuacja!D22</f>
        <v>814</v>
      </c>
      <c r="E22" s="154">
        <f t="shared" si="8"/>
        <v>0.47215777262180975</v>
      </c>
      <c r="F22" s="152">
        <f>[2]Z23_naplyw_szczegolna_sytuacja!F22</f>
        <v>488</v>
      </c>
      <c r="G22" s="154">
        <f t="shared" si="2"/>
        <v>0.28306264501160094</v>
      </c>
      <c r="H22" s="152">
        <f>[2]Z23_naplyw_szczegolna_sytuacja!H22</f>
        <v>673</v>
      </c>
      <c r="I22" s="154">
        <f t="shared" si="3"/>
        <v>0.39037122969837584</v>
      </c>
      <c r="J22" s="152">
        <f>[2]Z23_naplyw_szczegolna_sytuacja!J22</f>
        <v>307</v>
      </c>
      <c r="K22" s="154">
        <f t="shared" si="4"/>
        <v>0.17807424593967516</v>
      </c>
      <c r="L22" s="152">
        <f>[2]Z23_naplyw_szczegolna_sytuacja!L22</f>
        <v>0</v>
      </c>
      <c r="M22" s="215">
        <f t="shared" si="5"/>
        <v>0</v>
      </c>
      <c r="N22" s="152">
        <f>[2]Z23_naplyw_szczegolna_sytuacja!N22</f>
        <v>211</v>
      </c>
      <c r="O22" s="154">
        <f t="shared" si="6"/>
        <v>0.12238979118329467</v>
      </c>
      <c r="P22" s="152">
        <f>[2]Z23_naplyw_szczegolna_sytuacja!P22</f>
        <v>5</v>
      </c>
      <c r="Q22" s="215">
        <f t="shared" si="7"/>
        <v>2.9002320185614848E-3</v>
      </c>
      <c r="R22" s="152">
        <f>[2]Z23_naplyw_szczegolna_sytuacja!R22</f>
        <v>49</v>
      </c>
      <c r="S22" s="155">
        <f t="shared" si="0"/>
        <v>2.8422273781902551E-2</v>
      </c>
    </row>
    <row r="23" spans="1:19" s="136" customFormat="1" ht="16.5" customHeight="1">
      <c r="A23" s="214">
        <v>3</v>
      </c>
      <c r="B23" s="151" t="s">
        <v>19</v>
      </c>
      <c r="C23" s="152">
        <f>[2]Z23_naplyw_szczegolna_sytuacja!C23</f>
        <v>1255</v>
      </c>
      <c r="D23" s="152">
        <f>[2]Z23_naplyw_szczegolna_sytuacja!D23</f>
        <v>638</v>
      </c>
      <c r="E23" s="154">
        <f t="shared" si="8"/>
        <v>0.50836653386454178</v>
      </c>
      <c r="F23" s="152">
        <f>[2]Z23_naplyw_szczegolna_sytuacja!F23</f>
        <v>384</v>
      </c>
      <c r="G23" s="154">
        <f t="shared" si="2"/>
        <v>0.30597609561752986</v>
      </c>
      <c r="H23" s="152">
        <f>[2]Z23_naplyw_szczegolna_sytuacja!H23</f>
        <v>500</v>
      </c>
      <c r="I23" s="154">
        <f t="shared" si="3"/>
        <v>0.39840637450199201</v>
      </c>
      <c r="J23" s="152">
        <f>[2]Z23_naplyw_szczegolna_sytuacja!J23</f>
        <v>204</v>
      </c>
      <c r="K23" s="154">
        <f t="shared" si="4"/>
        <v>0.16254980079681275</v>
      </c>
      <c r="L23" s="152">
        <f>[2]Z23_naplyw_szczegolna_sytuacja!L23</f>
        <v>115</v>
      </c>
      <c r="M23" s="215">
        <f t="shared" si="5"/>
        <v>9.1633466135458169E-2</v>
      </c>
      <c r="N23" s="152">
        <f>[2]Z23_naplyw_szczegolna_sytuacja!N23</f>
        <v>110</v>
      </c>
      <c r="O23" s="154">
        <f t="shared" si="6"/>
        <v>8.7649402390438252E-2</v>
      </c>
      <c r="P23" s="152">
        <f>[2]Z23_naplyw_szczegolna_sytuacja!P23</f>
        <v>1</v>
      </c>
      <c r="Q23" s="215">
        <f t="shared" si="7"/>
        <v>7.9681274900398409E-4</v>
      </c>
      <c r="R23" s="152">
        <f>[2]Z23_naplyw_szczegolna_sytuacja!R23</f>
        <v>54</v>
      </c>
      <c r="S23" s="155">
        <f t="shared" si="0"/>
        <v>4.3027888446215141E-2</v>
      </c>
    </row>
    <row r="24" spans="1:19" s="136" customFormat="1" ht="16.5" customHeight="1">
      <c r="A24" s="214">
        <v>4</v>
      </c>
      <c r="B24" s="151" t="s">
        <v>80</v>
      </c>
      <c r="C24" s="152">
        <f>[2]Z23_naplyw_szczegolna_sytuacja!C24</f>
        <v>2082</v>
      </c>
      <c r="D24" s="152">
        <f>[2]Z23_naplyw_szczegolna_sytuacja!D24</f>
        <v>944</v>
      </c>
      <c r="E24" s="154">
        <f t="shared" si="8"/>
        <v>0.45341018251681076</v>
      </c>
      <c r="F24" s="152">
        <f>[2]Z23_naplyw_szczegolna_sytuacja!F24</f>
        <v>628</v>
      </c>
      <c r="G24" s="154">
        <f t="shared" si="2"/>
        <v>0.30163304514889527</v>
      </c>
      <c r="H24" s="152">
        <f>[2]Z23_naplyw_szczegolna_sytuacja!H24</f>
        <v>885</v>
      </c>
      <c r="I24" s="154">
        <f t="shared" si="3"/>
        <v>0.4250720461095101</v>
      </c>
      <c r="J24" s="152">
        <f>[2]Z23_naplyw_szczegolna_sytuacja!J24</f>
        <v>425</v>
      </c>
      <c r="K24" s="154">
        <f t="shared" si="4"/>
        <v>0.20413064361191163</v>
      </c>
      <c r="L24" s="152">
        <f>[2]Z23_naplyw_szczegolna_sytuacja!L24</f>
        <v>2</v>
      </c>
      <c r="M24" s="215">
        <f t="shared" si="5"/>
        <v>9.6061479346781938E-4</v>
      </c>
      <c r="N24" s="152">
        <f>[2]Z23_naplyw_szczegolna_sytuacja!N24</f>
        <v>157</v>
      </c>
      <c r="O24" s="154">
        <f t="shared" si="6"/>
        <v>7.5408261287223818E-2</v>
      </c>
      <c r="P24" s="152">
        <f>[2]Z23_naplyw_szczegolna_sytuacja!P24</f>
        <v>0</v>
      </c>
      <c r="Q24" s="215">
        <f t="shared" si="7"/>
        <v>0</v>
      </c>
      <c r="R24" s="152">
        <f>[2]Z23_naplyw_szczegolna_sytuacja!R24</f>
        <v>34</v>
      </c>
      <c r="S24" s="155">
        <f t="shared" si="0"/>
        <v>1.633045148895293E-2</v>
      </c>
    </row>
    <row r="25" spans="1:19" ht="16.5" customHeight="1">
      <c r="A25" s="214">
        <v>5</v>
      </c>
      <c r="B25" s="151" t="s">
        <v>20</v>
      </c>
      <c r="C25" s="152">
        <f>[2]Z23_naplyw_szczegolna_sytuacja!C25</f>
        <v>5839</v>
      </c>
      <c r="D25" s="152">
        <f>[2]Z23_naplyw_szczegolna_sytuacja!D25</f>
        <v>2693</v>
      </c>
      <c r="E25" s="154">
        <f t="shared" si="8"/>
        <v>0.4612091111491694</v>
      </c>
      <c r="F25" s="152">
        <f>[2]Z23_naplyw_szczegolna_sytuacja!F25</f>
        <v>1621</v>
      </c>
      <c r="G25" s="154">
        <f t="shared" si="2"/>
        <v>0.27761603014214764</v>
      </c>
      <c r="H25" s="152">
        <f>[2]Z23_naplyw_szczegolna_sytuacja!H25</f>
        <v>2393</v>
      </c>
      <c r="I25" s="154">
        <f t="shared" si="3"/>
        <v>0.40983045041959237</v>
      </c>
      <c r="J25" s="152">
        <f>[2]Z23_naplyw_szczegolna_sytuacja!J25</f>
        <v>928</v>
      </c>
      <c r="K25" s="154">
        <f t="shared" si="4"/>
        <v>0.15893132385682479</v>
      </c>
      <c r="L25" s="152">
        <f>[2]Z23_naplyw_szczegolna_sytuacja!L25</f>
        <v>4</v>
      </c>
      <c r="M25" s="215">
        <f t="shared" si="5"/>
        <v>6.8504880972769305E-4</v>
      </c>
      <c r="N25" s="152">
        <f>[2]Z23_naplyw_szczegolna_sytuacja!N25</f>
        <v>770</v>
      </c>
      <c r="O25" s="154">
        <f t="shared" si="6"/>
        <v>0.13187189587258091</v>
      </c>
      <c r="P25" s="152">
        <f>[2]Z23_naplyw_szczegolna_sytuacja!P25</f>
        <v>9</v>
      </c>
      <c r="Q25" s="215">
        <f t="shared" si="7"/>
        <v>1.5413598218873095E-3</v>
      </c>
      <c r="R25" s="152">
        <f>[2]Z23_naplyw_szczegolna_sytuacja!R25</f>
        <v>187</v>
      </c>
      <c r="S25" s="155">
        <f t="shared" si="0"/>
        <v>3.2026031854769654E-2</v>
      </c>
    </row>
    <row r="26" spans="1:19" s="136" customFormat="1" ht="16.5" customHeight="1">
      <c r="A26" s="214">
        <v>6</v>
      </c>
      <c r="B26" s="151" t="s">
        <v>21</v>
      </c>
      <c r="C26" s="152">
        <f>[2]Z23_naplyw_szczegolna_sytuacja!C26</f>
        <v>1937</v>
      </c>
      <c r="D26" s="152">
        <f>[2]Z23_naplyw_szczegolna_sytuacja!D26</f>
        <v>752</v>
      </c>
      <c r="E26" s="154">
        <f t="shared" si="8"/>
        <v>0.38822922044398556</v>
      </c>
      <c r="F26" s="152">
        <f>[2]Z23_naplyw_szczegolna_sytuacja!F26</f>
        <v>431</v>
      </c>
      <c r="G26" s="154">
        <f t="shared" si="2"/>
        <v>0.2225090345895715</v>
      </c>
      <c r="H26" s="152">
        <f>[2]Z23_naplyw_szczegolna_sytuacja!H26</f>
        <v>914</v>
      </c>
      <c r="I26" s="154">
        <f t="shared" si="3"/>
        <v>0.47186370676303563</v>
      </c>
      <c r="J26" s="152">
        <f>[2]Z23_naplyw_szczegolna_sytuacja!J26</f>
        <v>380</v>
      </c>
      <c r="K26" s="154">
        <f t="shared" si="4"/>
        <v>0.19617965926690759</v>
      </c>
      <c r="L26" s="152">
        <f>[2]Z23_naplyw_szczegolna_sytuacja!L26</f>
        <v>3</v>
      </c>
      <c r="M26" s="215">
        <f t="shared" si="5"/>
        <v>1.5487867836861124E-3</v>
      </c>
      <c r="N26" s="152">
        <f>[2]Z23_naplyw_szczegolna_sytuacja!N26</f>
        <v>224</v>
      </c>
      <c r="O26" s="154">
        <f t="shared" si="6"/>
        <v>0.11564274651522974</v>
      </c>
      <c r="P26" s="152">
        <f>[2]Z23_naplyw_szczegolna_sytuacja!P26</f>
        <v>0</v>
      </c>
      <c r="Q26" s="215">
        <f t="shared" si="7"/>
        <v>0</v>
      </c>
      <c r="R26" s="152">
        <f>[2]Z23_naplyw_szczegolna_sytuacja!R26</f>
        <v>76</v>
      </c>
      <c r="S26" s="155">
        <f t="shared" si="0"/>
        <v>3.923593185338152E-2</v>
      </c>
    </row>
    <row r="27" spans="1:19" s="136" customFormat="1" ht="16.5" customHeight="1">
      <c r="A27" s="214">
        <v>7</v>
      </c>
      <c r="B27" s="151" t="s">
        <v>22</v>
      </c>
      <c r="C27" s="152">
        <f>[2]Z23_naplyw_szczegolna_sytuacja!C27</f>
        <v>1441</v>
      </c>
      <c r="D27" s="152">
        <f>[2]Z23_naplyw_szczegolna_sytuacja!D27</f>
        <v>730</v>
      </c>
      <c r="E27" s="154">
        <f t="shared" si="8"/>
        <v>0.50659264399722415</v>
      </c>
      <c r="F27" s="152">
        <f>[2]Z23_naplyw_szczegolna_sytuacja!F27</f>
        <v>460</v>
      </c>
      <c r="G27" s="154">
        <f t="shared" si="2"/>
        <v>0.31922276197085359</v>
      </c>
      <c r="H27" s="152">
        <f>[2]Z23_naplyw_szczegolna_sytuacja!H27</f>
        <v>617</v>
      </c>
      <c r="I27" s="154">
        <f t="shared" si="3"/>
        <v>0.42817487855655795</v>
      </c>
      <c r="J27" s="152">
        <f>[2]Z23_naplyw_szczegolna_sytuacja!J27</f>
        <v>203</v>
      </c>
      <c r="K27" s="154">
        <f t="shared" si="4"/>
        <v>0.14087439278278974</v>
      </c>
      <c r="L27" s="152">
        <f>[2]Z23_naplyw_szczegolna_sytuacja!L27</f>
        <v>69</v>
      </c>
      <c r="M27" s="215">
        <f t="shared" si="5"/>
        <v>4.7883414295628035E-2</v>
      </c>
      <c r="N27" s="152">
        <f>[2]Z23_naplyw_szczegolna_sytuacja!N27</f>
        <v>168</v>
      </c>
      <c r="O27" s="154">
        <f t="shared" si="6"/>
        <v>0.11658570437196392</v>
      </c>
      <c r="P27" s="152">
        <f>[2]Z23_naplyw_szczegolna_sytuacja!P27</f>
        <v>3</v>
      </c>
      <c r="Q27" s="215">
        <f t="shared" si="7"/>
        <v>2.0818875780707841E-3</v>
      </c>
      <c r="R27" s="152">
        <f>[2]Z23_naplyw_szczegolna_sytuacja!R27</f>
        <v>41</v>
      </c>
      <c r="S27" s="155">
        <f t="shared" si="0"/>
        <v>2.8452463566967384E-2</v>
      </c>
    </row>
    <row r="28" spans="1:19" s="165" customFormat="1" ht="16.5" customHeight="1">
      <c r="A28" s="216">
        <v>8</v>
      </c>
      <c r="B28" s="158" t="s">
        <v>82</v>
      </c>
      <c r="C28" s="152">
        <f>[2]Z23_naplyw_szczegolna_sytuacja!C28</f>
        <v>7145</v>
      </c>
      <c r="D28" s="152">
        <f>[2]Z23_naplyw_szczegolna_sytuacja!D28</f>
        <v>2703</v>
      </c>
      <c r="E28" s="160">
        <f t="shared" si="8"/>
        <v>0.3783065080475857</v>
      </c>
      <c r="F28" s="152">
        <f>[2]Z23_naplyw_szczegolna_sytuacja!F28</f>
        <v>1432</v>
      </c>
      <c r="G28" s="160">
        <f t="shared" si="2"/>
        <v>0.20041987403778866</v>
      </c>
      <c r="H28" s="152">
        <f>[2]Z23_naplyw_szczegolna_sytuacja!H28</f>
        <v>2882</v>
      </c>
      <c r="I28" s="160">
        <f t="shared" si="3"/>
        <v>0.40335899230230932</v>
      </c>
      <c r="J28" s="152">
        <f>[2]Z23_naplyw_szczegolna_sytuacja!J28</f>
        <v>1382</v>
      </c>
      <c r="K28" s="160">
        <f t="shared" si="4"/>
        <v>0.19342197340797759</v>
      </c>
      <c r="L28" s="152">
        <f>[2]Z23_naplyw_szczegolna_sytuacja!L28</f>
        <v>62</v>
      </c>
      <c r="M28" s="217">
        <f t="shared" si="5"/>
        <v>8.6773967809657109E-3</v>
      </c>
      <c r="N28" s="152">
        <f>[2]Z23_naplyw_szczegolna_sytuacja!N28</f>
        <v>1100</v>
      </c>
      <c r="O28" s="160">
        <f t="shared" si="6"/>
        <v>0.15395381385584325</v>
      </c>
      <c r="P28" s="152">
        <f>[2]Z23_naplyw_szczegolna_sytuacja!P28</f>
        <v>8</v>
      </c>
      <c r="Q28" s="217">
        <f t="shared" si="7"/>
        <v>1.1196641007697691E-3</v>
      </c>
      <c r="R28" s="152">
        <f>[2]Z23_naplyw_szczegolna_sytuacja!R28</f>
        <v>436</v>
      </c>
      <c r="S28" s="161">
        <f t="shared" si="0"/>
        <v>6.1021693491952411E-2</v>
      </c>
    </row>
    <row r="29" spans="1:19" s="213" customFormat="1" ht="34.5" customHeight="1">
      <c r="A29" s="367" t="s">
        <v>126</v>
      </c>
      <c r="B29" s="373"/>
      <c r="C29" s="146">
        <f>C30</f>
        <v>17629</v>
      </c>
      <c r="D29" s="146">
        <f>D30</f>
        <v>5889</v>
      </c>
      <c r="E29" s="147">
        <f>D29/$C$29</f>
        <v>0.33405184638947188</v>
      </c>
      <c r="F29" s="146">
        <f>F30</f>
        <v>2458</v>
      </c>
      <c r="G29" s="147">
        <f>F29/$C$29</f>
        <v>0.13942934936751944</v>
      </c>
      <c r="H29" s="146">
        <f>H30</f>
        <v>6283</v>
      </c>
      <c r="I29" s="147">
        <f>H29/$C$29</f>
        <v>0.356401384083045</v>
      </c>
      <c r="J29" s="146">
        <f>J30</f>
        <v>5009</v>
      </c>
      <c r="K29" s="147">
        <f>J29/$C$29</f>
        <v>0.28413409722616145</v>
      </c>
      <c r="L29" s="146">
        <f>L30</f>
        <v>30</v>
      </c>
      <c r="M29" s="218">
        <f>L29/$C$29</f>
        <v>1.70174144874922E-3</v>
      </c>
      <c r="N29" s="146">
        <f>N30</f>
        <v>1792</v>
      </c>
      <c r="O29" s="219">
        <f>N29/$C$29</f>
        <v>0.10165068920528675</v>
      </c>
      <c r="P29" s="146">
        <f>P30</f>
        <v>9</v>
      </c>
      <c r="Q29" s="212">
        <f>P29/$C$29</f>
        <v>5.1052243462476599E-4</v>
      </c>
      <c r="R29" s="146">
        <f>R30</f>
        <v>1084</v>
      </c>
      <c r="S29" s="148">
        <f t="shared" si="0"/>
        <v>6.1489591014805153E-2</v>
      </c>
    </row>
    <row r="30" spans="1:19" s="162" customFormat="1" ht="16.5" customHeight="1">
      <c r="A30" s="216">
        <v>12</v>
      </c>
      <c r="B30" s="158" t="s">
        <v>127</v>
      </c>
      <c r="C30" s="152">
        <f>[2]Z23_naplyw_szczegolna_sytuacja!C30</f>
        <v>17629</v>
      </c>
      <c r="D30" s="152">
        <f>[2]Z23_naplyw_szczegolna_sytuacja!D30</f>
        <v>5889</v>
      </c>
      <c r="E30" s="160">
        <f t="shared" si="8"/>
        <v>0.33405184638947188</v>
      </c>
      <c r="F30" s="152">
        <f>[2]Z23_naplyw_szczegolna_sytuacja!F30</f>
        <v>2458</v>
      </c>
      <c r="G30" s="160">
        <f t="shared" si="2"/>
        <v>0.13942934936751944</v>
      </c>
      <c r="H30" s="152">
        <f>[2]Z23_naplyw_szczegolna_sytuacja!H30</f>
        <v>6283</v>
      </c>
      <c r="I30" s="160">
        <f t="shared" si="3"/>
        <v>0.356401384083045</v>
      </c>
      <c r="J30" s="152">
        <f>[2]Z23_naplyw_szczegolna_sytuacja!J30</f>
        <v>5009</v>
      </c>
      <c r="K30" s="160">
        <f t="shared" si="4"/>
        <v>0.28413409722616145</v>
      </c>
      <c r="L30" s="152">
        <f>[2]Z23_naplyw_szczegolna_sytuacja!L30</f>
        <v>30</v>
      </c>
      <c r="M30" s="217">
        <f t="shared" si="5"/>
        <v>1.70174144874922E-3</v>
      </c>
      <c r="N30" s="152">
        <f>[2]Z23_naplyw_szczegolna_sytuacja!N30</f>
        <v>1792</v>
      </c>
      <c r="O30" s="160">
        <f t="shared" si="6"/>
        <v>0.10165068920528675</v>
      </c>
      <c r="P30" s="152">
        <f>[2]Z23_naplyw_szczegolna_sytuacja!P30</f>
        <v>9</v>
      </c>
      <c r="Q30" s="217">
        <f t="shared" si="7"/>
        <v>5.1052243462476599E-4</v>
      </c>
      <c r="R30" s="152">
        <f>[2]Z23_naplyw_szczegolna_sytuacja!R30</f>
        <v>1084</v>
      </c>
      <c r="S30" s="161">
        <f t="shared" si="0"/>
        <v>6.1489591014805153E-2</v>
      </c>
    </row>
    <row r="31" spans="1:19" s="213" customFormat="1" ht="31.5" customHeight="1">
      <c r="A31" s="367" t="s">
        <v>163</v>
      </c>
      <c r="B31" s="373"/>
      <c r="C31" s="146">
        <f>SUM(C32:C37)</f>
        <v>14558</v>
      </c>
      <c r="D31" s="146">
        <f>SUM(D32:D37)</f>
        <v>6307</v>
      </c>
      <c r="E31" s="147">
        <f>D31/$C$31</f>
        <v>0.43323258689380412</v>
      </c>
      <c r="F31" s="146">
        <f>SUM(F32:F37)</f>
        <v>3780</v>
      </c>
      <c r="G31" s="147">
        <f>F31/$C$31</f>
        <v>0.25965105096853963</v>
      </c>
      <c r="H31" s="146">
        <f>SUM(H32:H37)</f>
        <v>4902</v>
      </c>
      <c r="I31" s="147">
        <f>H31/$C$31</f>
        <v>0.33672207720840774</v>
      </c>
      <c r="J31" s="146">
        <f>SUM(J32:J37)</f>
        <v>2910</v>
      </c>
      <c r="K31" s="147">
        <f>J31/$C$31</f>
        <v>0.19989009479324082</v>
      </c>
      <c r="L31" s="146">
        <f>SUM(L32:L37)</f>
        <v>42</v>
      </c>
      <c r="M31" s="212">
        <f>L31/$C$31</f>
        <v>2.8850116774282179E-3</v>
      </c>
      <c r="N31" s="146">
        <f>SUM(N32:N37)</f>
        <v>2355</v>
      </c>
      <c r="O31" s="147">
        <f>N31/$C$31</f>
        <v>0.16176672619865365</v>
      </c>
      <c r="P31" s="146">
        <f>SUM(P32:P37)</f>
        <v>27</v>
      </c>
      <c r="Q31" s="212">
        <f>P31/$C$31</f>
        <v>1.8546503640609973E-3</v>
      </c>
      <c r="R31" s="146">
        <f>SUM(R32:R37)</f>
        <v>503</v>
      </c>
      <c r="S31" s="148">
        <f t="shared" si="0"/>
        <v>3.4551449374914139E-2</v>
      </c>
    </row>
    <row r="32" spans="1:19" s="136" customFormat="1" ht="16.5" customHeight="1">
      <c r="A32" s="214">
        <v>1</v>
      </c>
      <c r="B32" s="151" t="s">
        <v>25</v>
      </c>
      <c r="C32" s="152">
        <f>[2]Z23_naplyw_szczegolna_sytuacja!C32</f>
        <v>2116</v>
      </c>
      <c r="D32" s="152">
        <f>[2]Z23_naplyw_szczegolna_sytuacja!D32</f>
        <v>1052</v>
      </c>
      <c r="E32" s="154">
        <f t="shared" ref="E32:E37" si="9">D32/C32</f>
        <v>0.49716446124763702</v>
      </c>
      <c r="F32" s="152">
        <f>[2]Z23_naplyw_szczegolna_sytuacja!F32</f>
        <v>655</v>
      </c>
      <c r="G32" s="154">
        <f t="shared" ref="G32:G37" si="10">F32/C32</f>
        <v>0.30954631379962194</v>
      </c>
      <c r="H32" s="152">
        <f>[2]Z23_naplyw_szczegolna_sytuacja!H32</f>
        <v>817</v>
      </c>
      <c r="I32" s="154">
        <f t="shared" ref="I32:I37" si="11">H32/C32</f>
        <v>0.38610586011342157</v>
      </c>
      <c r="J32" s="152">
        <f>[2]Z23_naplyw_szczegolna_sytuacja!J32</f>
        <v>336</v>
      </c>
      <c r="K32" s="154">
        <f t="shared" ref="K32:K37" si="12">J32/C32</f>
        <v>0.15879017013232513</v>
      </c>
      <c r="L32" s="152">
        <f>[2]Z23_naplyw_szczegolna_sytuacja!L32</f>
        <v>0</v>
      </c>
      <c r="M32" s="215">
        <f t="shared" ref="M32:M37" si="13">L32/C32</f>
        <v>0</v>
      </c>
      <c r="N32" s="152">
        <f>[2]Z23_naplyw_szczegolna_sytuacja!N32</f>
        <v>169</v>
      </c>
      <c r="O32" s="154">
        <f t="shared" ref="O32:O37" si="14">N32/C32</f>
        <v>7.9867674858223062E-2</v>
      </c>
      <c r="P32" s="152">
        <f>[2]Z23_naplyw_szczegolna_sytuacja!P32</f>
        <v>0</v>
      </c>
      <c r="Q32" s="215">
        <f t="shared" ref="Q32:Q37" si="15">P32/C32</f>
        <v>0</v>
      </c>
      <c r="R32" s="152">
        <f>[2]Z23_naplyw_szczegolna_sytuacja!R32</f>
        <v>29</v>
      </c>
      <c r="S32" s="155">
        <f t="shared" si="0"/>
        <v>1.3705103969754254E-2</v>
      </c>
    </row>
    <row r="33" spans="1:19" s="136" customFormat="1" ht="16.5" customHeight="1">
      <c r="A33" s="214">
        <v>4</v>
      </c>
      <c r="B33" s="151" t="s">
        <v>28</v>
      </c>
      <c r="C33" s="152">
        <f>[2]Z23_naplyw_szczegolna_sytuacja!C33</f>
        <v>1864</v>
      </c>
      <c r="D33" s="152">
        <f>[2]Z23_naplyw_szczegolna_sytuacja!D33</f>
        <v>754</v>
      </c>
      <c r="E33" s="154">
        <f t="shared" si="9"/>
        <v>0.40450643776824036</v>
      </c>
      <c r="F33" s="152">
        <f>[2]Z23_naplyw_szczegolna_sytuacja!F33</f>
        <v>451</v>
      </c>
      <c r="G33" s="154">
        <f t="shared" si="10"/>
        <v>0.24195278969957082</v>
      </c>
      <c r="H33" s="152">
        <f>[2]Z23_naplyw_szczegolna_sytuacja!H33</f>
        <v>635</v>
      </c>
      <c r="I33" s="154">
        <f t="shared" si="11"/>
        <v>0.34066523605150212</v>
      </c>
      <c r="J33" s="152">
        <f>[2]Z23_naplyw_szczegolna_sytuacja!J33</f>
        <v>384</v>
      </c>
      <c r="K33" s="154">
        <f t="shared" si="12"/>
        <v>0.20600858369098712</v>
      </c>
      <c r="L33" s="152">
        <f>[2]Z23_naplyw_szczegolna_sytuacja!L33</f>
        <v>22</v>
      </c>
      <c r="M33" s="215">
        <f t="shared" si="13"/>
        <v>1.1802575107296138E-2</v>
      </c>
      <c r="N33" s="152">
        <f>[2]Z23_naplyw_szczegolna_sytuacja!N33</f>
        <v>300</v>
      </c>
      <c r="O33" s="154">
        <f t="shared" si="14"/>
        <v>0.1609442060085837</v>
      </c>
      <c r="P33" s="152">
        <f>[2]Z23_naplyw_szczegolna_sytuacja!P33</f>
        <v>8</v>
      </c>
      <c r="Q33" s="215">
        <f t="shared" si="15"/>
        <v>4.2918454935622317E-3</v>
      </c>
      <c r="R33" s="152">
        <f>[2]Z23_naplyw_szczegolna_sytuacja!R33</f>
        <v>74</v>
      </c>
      <c r="S33" s="155">
        <f t="shared" si="0"/>
        <v>3.9699570815450641E-2</v>
      </c>
    </row>
    <row r="34" spans="1:19" s="136" customFormat="1" ht="16.5" customHeight="1">
      <c r="A34" s="214">
        <v>5</v>
      </c>
      <c r="B34" s="151" t="s">
        <v>54</v>
      </c>
      <c r="C34" s="152">
        <f>[2]Z23_naplyw_szczegolna_sytuacja!C34</f>
        <v>2350</v>
      </c>
      <c r="D34" s="152">
        <f>[2]Z23_naplyw_szczegolna_sytuacja!D34</f>
        <v>1074</v>
      </c>
      <c r="E34" s="154">
        <f t="shared" si="9"/>
        <v>0.45702127659574471</v>
      </c>
      <c r="F34" s="152">
        <f>[2]Z23_naplyw_szczegolna_sytuacja!F34</f>
        <v>652</v>
      </c>
      <c r="G34" s="154">
        <f t="shared" si="10"/>
        <v>0.2774468085106383</v>
      </c>
      <c r="H34" s="152">
        <f>[2]Z23_naplyw_szczegolna_sytuacja!H34</f>
        <v>657</v>
      </c>
      <c r="I34" s="154">
        <f t="shared" si="11"/>
        <v>0.27957446808510639</v>
      </c>
      <c r="J34" s="152">
        <f>[2]Z23_naplyw_szczegolna_sytuacja!J34</f>
        <v>456</v>
      </c>
      <c r="K34" s="154">
        <f t="shared" si="12"/>
        <v>0.19404255319148936</v>
      </c>
      <c r="L34" s="152">
        <f>[2]Z23_naplyw_szczegolna_sytuacja!L34</f>
        <v>2</v>
      </c>
      <c r="M34" s="215">
        <f t="shared" si="13"/>
        <v>8.5106382978723403E-4</v>
      </c>
      <c r="N34" s="152">
        <f>[2]Z23_naplyw_szczegolna_sytuacja!N34</f>
        <v>506</v>
      </c>
      <c r="O34" s="154">
        <f t="shared" si="14"/>
        <v>0.21531914893617021</v>
      </c>
      <c r="P34" s="152">
        <f>[2]Z23_naplyw_szczegolna_sytuacja!P34</f>
        <v>11</v>
      </c>
      <c r="Q34" s="215">
        <f t="shared" si="15"/>
        <v>4.6808510638297876E-3</v>
      </c>
      <c r="R34" s="152">
        <f>[2]Z23_naplyw_szczegolna_sytuacja!R34</f>
        <v>123</v>
      </c>
      <c r="S34" s="155">
        <f t="shared" si="0"/>
        <v>5.2340425531914897E-2</v>
      </c>
    </row>
    <row r="35" spans="1:19" s="136" customFormat="1" ht="16.5" customHeight="1">
      <c r="A35" s="214">
        <v>6</v>
      </c>
      <c r="B35" s="151" t="s">
        <v>29</v>
      </c>
      <c r="C35" s="152">
        <f>[2]Z23_naplyw_szczegolna_sytuacja!C35</f>
        <v>1495</v>
      </c>
      <c r="D35" s="152">
        <f>[2]Z23_naplyw_szczegolna_sytuacja!D35</f>
        <v>691</v>
      </c>
      <c r="E35" s="154">
        <f t="shared" si="9"/>
        <v>0.46220735785953176</v>
      </c>
      <c r="F35" s="152">
        <f>[2]Z23_naplyw_szczegolna_sytuacja!F35</f>
        <v>424</v>
      </c>
      <c r="G35" s="154">
        <f t="shared" si="10"/>
        <v>0.28361204013377928</v>
      </c>
      <c r="H35" s="152">
        <f>[2]Z23_naplyw_szczegolna_sytuacja!H35</f>
        <v>430</v>
      </c>
      <c r="I35" s="154">
        <f t="shared" si="11"/>
        <v>0.28762541806020064</v>
      </c>
      <c r="J35" s="152">
        <f>[2]Z23_naplyw_szczegolna_sytuacja!J35</f>
        <v>301</v>
      </c>
      <c r="K35" s="154">
        <f t="shared" si="12"/>
        <v>0.20133779264214047</v>
      </c>
      <c r="L35" s="152">
        <f>[2]Z23_naplyw_szczegolna_sytuacja!L35</f>
        <v>7</v>
      </c>
      <c r="M35" s="215">
        <f t="shared" si="13"/>
        <v>4.6822742474916385E-3</v>
      </c>
      <c r="N35" s="152">
        <f>[2]Z23_naplyw_szczegolna_sytuacja!N35</f>
        <v>230</v>
      </c>
      <c r="O35" s="154">
        <f t="shared" si="14"/>
        <v>0.15384615384615385</v>
      </c>
      <c r="P35" s="152">
        <f>[2]Z23_naplyw_szczegolna_sytuacja!P35</f>
        <v>4</v>
      </c>
      <c r="Q35" s="215">
        <f t="shared" si="15"/>
        <v>2.6755852842809363E-3</v>
      </c>
      <c r="R35" s="152">
        <f>[2]Z23_naplyw_szczegolna_sytuacja!R35</f>
        <v>80</v>
      </c>
      <c r="S35" s="155">
        <f t="shared" si="0"/>
        <v>5.3511705685618728E-2</v>
      </c>
    </row>
    <row r="36" spans="1:19" s="136" customFormat="1" ht="16.5" customHeight="1">
      <c r="A36" s="214">
        <v>7</v>
      </c>
      <c r="B36" s="151" t="s">
        <v>30</v>
      </c>
      <c r="C36" s="152">
        <f>[2]Z23_naplyw_szczegolna_sytuacja!C36</f>
        <v>1876</v>
      </c>
      <c r="D36" s="152">
        <f>[2]Z23_naplyw_szczegolna_sytuacja!D36</f>
        <v>733</v>
      </c>
      <c r="E36" s="154">
        <f t="shared" si="9"/>
        <v>0.39072494669509594</v>
      </c>
      <c r="F36" s="152">
        <f>[2]Z23_naplyw_szczegolna_sytuacja!F36</f>
        <v>425</v>
      </c>
      <c r="G36" s="154">
        <f t="shared" si="10"/>
        <v>0.226545842217484</v>
      </c>
      <c r="H36" s="152">
        <f>[2]Z23_naplyw_szczegolna_sytuacja!H36</f>
        <v>595</v>
      </c>
      <c r="I36" s="154">
        <f t="shared" si="11"/>
        <v>0.31716417910447764</v>
      </c>
      <c r="J36" s="152">
        <f>[2]Z23_naplyw_szczegolna_sytuacja!J36</f>
        <v>461</v>
      </c>
      <c r="K36" s="154">
        <f t="shared" si="12"/>
        <v>0.24573560767590619</v>
      </c>
      <c r="L36" s="152">
        <f>[2]Z23_naplyw_szczegolna_sytuacja!L36</f>
        <v>10</v>
      </c>
      <c r="M36" s="215">
        <f t="shared" si="13"/>
        <v>5.3304904051172707E-3</v>
      </c>
      <c r="N36" s="152">
        <f>[2]Z23_naplyw_szczegolna_sytuacja!N36</f>
        <v>305</v>
      </c>
      <c r="O36" s="154">
        <f t="shared" si="14"/>
        <v>0.16257995735607675</v>
      </c>
      <c r="P36" s="152">
        <f>[2]Z23_naplyw_szczegolna_sytuacja!P36</f>
        <v>1</v>
      </c>
      <c r="Q36" s="215">
        <f t="shared" si="15"/>
        <v>5.3304904051172707E-4</v>
      </c>
      <c r="R36" s="152">
        <f>[2]Z23_naplyw_szczegolna_sytuacja!R36</f>
        <v>62</v>
      </c>
      <c r="S36" s="155">
        <f t="shared" si="0"/>
        <v>3.3049040511727079E-2</v>
      </c>
    </row>
    <row r="37" spans="1:19" s="136" customFormat="1" ht="16.5" customHeight="1">
      <c r="A37" s="214">
        <v>15</v>
      </c>
      <c r="B37" s="151" t="s">
        <v>37</v>
      </c>
      <c r="C37" s="152">
        <f>[2]Z23_naplyw_szczegolna_sytuacja!C37</f>
        <v>4857</v>
      </c>
      <c r="D37" s="152">
        <f>[2]Z23_naplyw_szczegolna_sytuacja!D37</f>
        <v>2003</v>
      </c>
      <c r="E37" s="154">
        <f t="shared" si="9"/>
        <v>0.41239448219065267</v>
      </c>
      <c r="F37" s="152">
        <f>[2]Z23_naplyw_szczegolna_sytuacja!F37</f>
        <v>1173</v>
      </c>
      <c r="G37" s="154">
        <f t="shared" si="10"/>
        <v>0.24150710315009266</v>
      </c>
      <c r="H37" s="152">
        <f>[2]Z23_naplyw_szczegolna_sytuacja!H37</f>
        <v>1768</v>
      </c>
      <c r="I37" s="154">
        <f t="shared" si="11"/>
        <v>0.36401070619724107</v>
      </c>
      <c r="J37" s="152">
        <f>[2]Z23_naplyw_szczegolna_sytuacja!J37</f>
        <v>972</v>
      </c>
      <c r="K37" s="154">
        <f t="shared" si="12"/>
        <v>0.20012353304508956</v>
      </c>
      <c r="L37" s="152">
        <f>[2]Z23_naplyw_szczegolna_sytuacja!L37</f>
        <v>1</v>
      </c>
      <c r="M37" s="215">
        <f t="shared" si="13"/>
        <v>2.0588840848260242E-4</v>
      </c>
      <c r="N37" s="152">
        <f>[2]Z23_naplyw_szczegolna_sytuacja!N37</f>
        <v>845</v>
      </c>
      <c r="O37" s="154">
        <f t="shared" si="14"/>
        <v>0.17397570516779906</v>
      </c>
      <c r="P37" s="152">
        <f>[2]Z23_naplyw_szczegolna_sytuacja!P37</f>
        <v>3</v>
      </c>
      <c r="Q37" s="215">
        <f t="shared" si="15"/>
        <v>6.1766522544780733E-4</v>
      </c>
      <c r="R37" s="152">
        <f>[2]Z23_naplyw_szczegolna_sytuacja!R37</f>
        <v>135</v>
      </c>
      <c r="S37" s="155">
        <f t="shared" si="0"/>
        <v>2.7794935145151328E-2</v>
      </c>
    </row>
    <row r="38" spans="1:19" s="213" customFormat="1" ht="30.75" customHeight="1">
      <c r="A38" s="367" t="s">
        <v>164</v>
      </c>
      <c r="B38" s="373"/>
      <c r="C38" s="146">
        <f>SUM(C39:C45)</f>
        <v>11387</v>
      </c>
      <c r="D38" s="146">
        <f>SUM(D39:D45)</f>
        <v>4759</v>
      </c>
      <c r="E38" s="147">
        <f>D38/$C$38</f>
        <v>0.41793273030648986</v>
      </c>
      <c r="F38" s="146">
        <f>SUM(F39:F45)</f>
        <v>2766</v>
      </c>
      <c r="G38" s="147">
        <f>F38/$C$38</f>
        <v>0.24290857995960305</v>
      </c>
      <c r="H38" s="146">
        <f>SUM(H39:H45)</f>
        <v>3739</v>
      </c>
      <c r="I38" s="147">
        <f>H38/$C$38</f>
        <v>0.32835689821726533</v>
      </c>
      <c r="J38" s="146">
        <f>SUM(J39:J45)</f>
        <v>2641</v>
      </c>
      <c r="K38" s="147">
        <f>J38/$C$38</f>
        <v>0.23193114955651181</v>
      </c>
      <c r="L38" s="146">
        <f>SUM(L39:L45)</f>
        <v>113</v>
      </c>
      <c r="M38" s="212">
        <f>L38/$C$38</f>
        <v>9.9235970843944855E-3</v>
      </c>
      <c r="N38" s="146">
        <f>SUM(N39:N45)</f>
        <v>1545</v>
      </c>
      <c r="O38" s="147">
        <f>N38/$C$38</f>
        <v>0.13568103978220777</v>
      </c>
      <c r="P38" s="146">
        <f>SUM(P39:P45)</f>
        <v>25</v>
      </c>
      <c r="Q38" s="212">
        <f>P38/$C$38</f>
        <v>2.195486080618249E-3</v>
      </c>
      <c r="R38" s="146">
        <f>SUM(R39:R45)</f>
        <v>498</v>
      </c>
      <c r="S38" s="148">
        <f t="shared" si="0"/>
        <v>4.3734082725915516E-2</v>
      </c>
    </row>
    <row r="39" spans="1:19" s="136" customFormat="1" ht="16.5" customHeight="1">
      <c r="A39" s="214">
        <v>2</v>
      </c>
      <c r="B39" s="151" t="s">
        <v>26</v>
      </c>
      <c r="C39" s="152">
        <f>[2]Z23_naplyw_szczegolna_sytuacja!C39</f>
        <v>1252</v>
      </c>
      <c r="D39" s="152">
        <f>[2]Z23_naplyw_szczegolna_sytuacja!D39</f>
        <v>515</v>
      </c>
      <c r="E39" s="154">
        <f t="shared" ref="E39:E45" si="16">D39/C39</f>
        <v>0.41134185303514376</v>
      </c>
      <c r="F39" s="152">
        <f>[2]Z23_naplyw_szczegolna_sytuacja!F39</f>
        <v>298</v>
      </c>
      <c r="G39" s="154">
        <f t="shared" ref="G39:G45" si="17">F39/C39</f>
        <v>0.23801916932907349</v>
      </c>
      <c r="H39" s="152">
        <f>[2]Z23_naplyw_szczegolna_sytuacja!H39</f>
        <v>367</v>
      </c>
      <c r="I39" s="154">
        <f t="shared" ref="I39:I45" si="18">H39/C39</f>
        <v>0.29313099041533547</v>
      </c>
      <c r="J39" s="152">
        <f>[2]Z23_naplyw_szczegolna_sytuacja!J39</f>
        <v>307</v>
      </c>
      <c r="K39" s="154">
        <f t="shared" ref="K39:K45" si="19">J39/C39</f>
        <v>0.24520766773162939</v>
      </c>
      <c r="L39" s="152">
        <f>[2]Z23_naplyw_szczegolna_sytuacja!L39</f>
        <v>48</v>
      </c>
      <c r="M39" s="215">
        <f t="shared" ref="M39:M45" si="20">L39/C39</f>
        <v>3.8338658146964855E-2</v>
      </c>
      <c r="N39" s="152">
        <f>[2]Z23_naplyw_szczegolna_sytuacja!N39</f>
        <v>275</v>
      </c>
      <c r="O39" s="154">
        <f t="shared" ref="O39:O45" si="21">N39/C39</f>
        <v>0.21964856230031948</v>
      </c>
      <c r="P39" s="152">
        <f>[2]Z23_naplyw_szczegolna_sytuacja!P39</f>
        <v>8</v>
      </c>
      <c r="Q39" s="215">
        <f t="shared" ref="Q39:Q45" si="22">P39/C39</f>
        <v>6.3897763578274758E-3</v>
      </c>
      <c r="R39" s="152">
        <f>[2]Z23_naplyw_szczegolna_sytuacja!R39</f>
        <v>77</v>
      </c>
      <c r="S39" s="155">
        <f t="shared" si="0"/>
        <v>6.1501597444089458E-2</v>
      </c>
    </row>
    <row r="40" spans="1:19" s="136" customFormat="1">
      <c r="A40" s="214">
        <v>3</v>
      </c>
      <c r="B40" s="151" t="s">
        <v>27</v>
      </c>
      <c r="C40" s="152">
        <f>[2]Z23_naplyw_szczegolna_sytuacja!C40</f>
        <v>1443</v>
      </c>
      <c r="D40" s="152">
        <f>[2]Z23_naplyw_szczegolna_sytuacja!D40</f>
        <v>779</v>
      </c>
      <c r="E40" s="154">
        <f t="shared" si="16"/>
        <v>0.53984753984753986</v>
      </c>
      <c r="F40" s="152">
        <f>[2]Z23_naplyw_szczegolna_sytuacja!F40</f>
        <v>520</v>
      </c>
      <c r="G40" s="154">
        <f t="shared" si="17"/>
        <v>0.36036036036036034</v>
      </c>
      <c r="H40" s="152">
        <f>[2]Z23_naplyw_szczegolna_sytuacja!H40</f>
        <v>327</v>
      </c>
      <c r="I40" s="154">
        <f t="shared" si="18"/>
        <v>0.22661122661122662</v>
      </c>
      <c r="J40" s="152">
        <f>[2]Z23_naplyw_szczegolna_sytuacja!J40</f>
        <v>309</v>
      </c>
      <c r="K40" s="154">
        <f t="shared" si="19"/>
        <v>0.21413721413721415</v>
      </c>
      <c r="L40" s="152">
        <f>[2]Z23_naplyw_szczegolna_sytuacja!L40</f>
        <v>36</v>
      </c>
      <c r="M40" s="215">
        <f t="shared" si="20"/>
        <v>2.4948024948024949E-2</v>
      </c>
      <c r="N40" s="152">
        <f>[2]Z23_naplyw_szczegolna_sytuacja!N40</f>
        <v>165</v>
      </c>
      <c r="O40" s="154">
        <f t="shared" si="21"/>
        <v>0.11434511434511435</v>
      </c>
      <c r="P40" s="152">
        <f>[2]Z23_naplyw_szczegolna_sytuacja!P40</f>
        <v>7</v>
      </c>
      <c r="Q40" s="215">
        <f t="shared" si="22"/>
        <v>4.8510048510048507E-3</v>
      </c>
      <c r="R40" s="152">
        <f>[2]Z23_naplyw_szczegolna_sytuacja!R40</f>
        <v>62</v>
      </c>
      <c r="S40" s="155">
        <f t="shared" si="0"/>
        <v>4.2966042966042964E-2</v>
      </c>
    </row>
    <row r="41" spans="1:19" s="136" customFormat="1" ht="16.5" customHeight="1">
      <c r="A41" s="214">
        <v>8</v>
      </c>
      <c r="B41" s="151" t="s">
        <v>31</v>
      </c>
      <c r="C41" s="152">
        <f>[2]Z23_naplyw_szczegolna_sytuacja!C41</f>
        <v>2553</v>
      </c>
      <c r="D41" s="152">
        <f>[2]Z23_naplyw_szczegolna_sytuacja!D41</f>
        <v>961</v>
      </c>
      <c r="E41" s="154">
        <f t="shared" si="16"/>
        <v>0.3764198981590286</v>
      </c>
      <c r="F41" s="152">
        <f>[2]Z23_naplyw_szczegolna_sytuacja!F41</f>
        <v>517</v>
      </c>
      <c r="G41" s="154">
        <f t="shared" si="17"/>
        <v>0.20250685468076773</v>
      </c>
      <c r="H41" s="152">
        <f>[2]Z23_naplyw_szczegolna_sytuacja!H41</f>
        <v>900</v>
      </c>
      <c r="I41" s="154">
        <f t="shared" si="18"/>
        <v>0.3525264394829612</v>
      </c>
      <c r="J41" s="152">
        <f>[2]Z23_naplyw_szczegolna_sytuacja!J41</f>
        <v>543</v>
      </c>
      <c r="K41" s="154">
        <f t="shared" si="19"/>
        <v>0.21269095182138661</v>
      </c>
      <c r="L41" s="152">
        <f>[2]Z23_naplyw_szczegolna_sytuacja!L41</f>
        <v>17</v>
      </c>
      <c r="M41" s="215">
        <f t="shared" si="20"/>
        <v>6.658832745789268E-3</v>
      </c>
      <c r="N41" s="152">
        <f>[2]Z23_naplyw_szczegolna_sytuacja!N41</f>
        <v>452</v>
      </c>
      <c r="O41" s="154">
        <f t="shared" si="21"/>
        <v>0.17704661182922052</v>
      </c>
      <c r="P41" s="152">
        <f>[2]Z23_naplyw_szczegolna_sytuacja!P41</f>
        <v>7</v>
      </c>
      <c r="Q41" s="215">
        <f t="shared" si="22"/>
        <v>2.7418723070896985E-3</v>
      </c>
      <c r="R41" s="152">
        <f>[2]Z23_naplyw_szczegolna_sytuacja!R41</f>
        <v>98</v>
      </c>
      <c r="S41" s="155">
        <f t="shared" si="0"/>
        <v>3.8386212299255776E-2</v>
      </c>
    </row>
    <row r="42" spans="1:19" s="136" customFormat="1" ht="16.5" customHeight="1">
      <c r="A42" s="214">
        <v>9</v>
      </c>
      <c r="B42" s="151" t="s">
        <v>32</v>
      </c>
      <c r="C42" s="152">
        <f>[2]Z23_naplyw_szczegolna_sytuacja!C42</f>
        <v>1791</v>
      </c>
      <c r="D42" s="152">
        <f>[2]Z23_naplyw_szczegolna_sytuacja!D42</f>
        <v>635</v>
      </c>
      <c r="E42" s="154">
        <f t="shared" si="16"/>
        <v>0.3545505304299274</v>
      </c>
      <c r="F42" s="152">
        <f>[2]Z23_naplyw_szczegolna_sytuacja!F42</f>
        <v>306</v>
      </c>
      <c r="G42" s="154">
        <f t="shared" si="17"/>
        <v>0.17085427135678391</v>
      </c>
      <c r="H42" s="152">
        <f>[2]Z23_naplyw_szczegolna_sytuacja!H42</f>
        <v>666</v>
      </c>
      <c r="I42" s="154">
        <f t="shared" si="18"/>
        <v>0.37185929648241206</v>
      </c>
      <c r="J42" s="152">
        <f>[2]Z23_naplyw_szczegolna_sytuacja!J42</f>
        <v>453</v>
      </c>
      <c r="K42" s="154">
        <f t="shared" si="19"/>
        <v>0.2529313232830821</v>
      </c>
      <c r="L42" s="152">
        <f>[2]Z23_naplyw_szczegolna_sytuacja!L42</f>
        <v>3</v>
      </c>
      <c r="M42" s="215">
        <f t="shared" si="20"/>
        <v>1.6750418760469012E-3</v>
      </c>
      <c r="N42" s="152">
        <f>[2]Z23_naplyw_szczegolna_sytuacja!N42</f>
        <v>187</v>
      </c>
      <c r="O42" s="154">
        <f t="shared" si="21"/>
        <v>0.1044109436069235</v>
      </c>
      <c r="P42" s="152">
        <f>[2]Z23_naplyw_szczegolna_sytuacja!P42</f>
        <v>0</v>
      </c>
      <c r="Q42" s="215">
        <f t="shared" si="22"/>
        <v>0</v>
      </c>
      <c r="R42" s="152">
        <f>[2]Z23_naplyw_szczegolna_sytuacja!R42</f>
        <v>83</v>
      </c>
      <c r="S42" s="155">
        <f t="shared" si="0"/>
        <v>4.6342825237297602E-2</v>
      </c>
    </row>
    <row r="43" spans="1:19" s="136" customFormat="1" ht="16.5" customHeight="1">
      <c r="A43" s="214">
        <v>11</v>
      </c>
      <c r="B43" s="167" t="s">
        <v>34</v>
      </c>
      <c r="C43" s="152">
        <f>[2]Z23_naplyw_szczegolna_sytuacja!C43</f>
        <v>1717</v>
      </c>
      <c r="D43" s="152">
        <f>[2]Z23_naplyw_szczegolna_sytuacja!D43</f>
        <v>819</v>
      </c>
      <c r="E43" s="154">
        <f t="shared" si="16"/>
        <v>0.47699475829935933</v>
      </c>
      <c r="F43" s="152">
        <f>[2]Z23_naplyw_szczegolna_sytuacja!F43</f>
        <v>510</v>
      </c>
      <c r="G43" s="154">
        <f t="shared" si="17"/>
        <v>0.29702970297029702</v>
      </c>
      <c r="H43" s="152">
        <f>[2]Z23_naplyw_szczegolna_sytuacja!H43</f>
        <v>551</v>
      </c>
      <c r="I43" s="154">
        <f t="shared" si="18"/>
        <v>0.32090856144437974</v>
      </c>
      <c r="J43" s="152">
        <f>[2]Z23_naplyw_szczegolna_sytuacja!J43</f>
        <v>330</v>
      </c>
      <c r="K43" s="154">
        <f t="shared" si="19"/>
        <v>0.19219569015725102</v>
      </c>
      <c r="L43" s="152">
        <f>[2]Z23_naplyw_szczegolna_sytuacja!L43</f>
        <v>4</v>
      </c>
      <c r="M43" s="215">
        <f t="shared" si="20"/>
        <v>2.3296447291788003E-3</v>
      </c>
      <c r="N43" s="152">
        <f>[2]Z23_naplyw_szczegolna_sytuacja!N43</f>
        <v>259</v>
      </c>
      <c r="O43" s="154">
        <f t="shared" si="21"/>
        <v>0.15084449621432733</v>
      </c>
      <c r="P43" s="152">
        <f>[2]Z23_naplyw_szczegolna_sytuacja!P43</f>
        <v>0</v>
      </c>
      <c r="Q43" s="215">
        <f t="shared" si="22"/>
        <v>0</v>
      </c>
      <c r="R43" s="152">
        <f>[2]Z23_naplyw_szczegolna_sytuacja!R43</f>
        <v>57</v>
      </c>
      <c r="S43" s="155">
        <f t="shared" si="0"/>
        <v>3.3197437390797904E-2</v>
      </c>
    </row>
    <row r="44" spans="1:19" s="136" customFormat="1" ht="16.5" customHeight="1">
      <c r="A44" s="214">
        <v>13</v>
      </c>
      <c r="B44" s="151" t="s">
        <v>35</v>
      </c>
      <c r="C44" s="152">
        <f>[2]Z23_naplyw_szczegolna_sytuacja!C44</f>
        <v>1015</v>
      </c>
      <c r="D44" s="152">
        <f>[2]Z23_naplyw_szczegolna_sytuacja!D44</f>
        <v>375</v>
      </c>
      <c r="E44" s="154">
        <f t="shared" si="16"/>
        <v>0.36945812807881773</v>
      </c>
      <c r="F44" s="152">
        <f>[2]Z23_naplyw_szczegolna_sytuacja!F44</f>
        <v>190</v>
      </c>
      <c r="G44" s="154">
        <f t="shared" si="17"/>
        <v>0.18719211822660098</v>
      </c>
      <c r="H44" s="152">
        <f>[2]Z23_naplyw_szczegolna_sytuacja!H44</f>
        <v>295</v>
      </c>
      <c r="I44" s="154">
        <f t="shared" si="18"/>
        <v>0.29064039408866993</v>
      </c>
      <c r="J44" s="152">
        <f>[2]Z23_naplyw_szczegolna_sytuacja!J44</f>
        <v>351</v>
      </c>
      <c r="K44" s="154">
        <f t="shared" si="19"/>
        <v>0.34581280788177338</v>
      </c>
      <c r="L44" s="152">
        <f>[2]Z23_naplyw_szczegolna_sytuacja!L44</f>
        <v>0</v>
      </c>
      <c r="M44" s="215">
        <f t="shared" si="20"/>
        <v>0</v>
      </c>
      <c r="N44" s="152">
        <f>[2]Z23_naplyw_szczegolna_sytuacja!N44</f>
        <v>80</v>
      </c>
      <c r="O44" s="154">
        <f t="shared" si="21"/>
        <v>7.8817733990147784E-2</v>
      </c>
      <c r="P44" s="152">
        <f>[2]Z23_naplyw_szczegolna_sytuacja!P44</f>
        <v>1</v>
      </c>
      <c r="Q44" s="215">
        <f t="shared" si="22"/>
        <v>9.8522167487684722E-4</v>
      </c>
      <c r="R44" s="152">
        <f>[2]Z23_naplyw_szczegolna_sytuacja!R44</f>
        <v>45</v>
      </c>
      <c r="S44" s="155">
        <f t="shared" si="0"/>
        <v>4.4334975369458129E-2</v>
      </c>
    </row>
    <row r="45" spans="1:19" s="136" customFormat="1" ht="16.5" customHeight="1">
      <c r="A45" s="214">
        <v>17</v>
      </c>
      <c r="B45" s="151" t="s">
        <v>39</v>
      </c>
      <c r="C45" s="152">
        <f>[2]Z23_naplyw_szczegolna_sytuacja!C45</f>
        <v>1616</v>
      </c>
      <c r="D45" s="152">
        <f>[2]Z23_naplyw_szczegolna_sytuacja!D45</f>
        <v>675</v>
      </c>
      <c r="E45" s="154">
        <f t="shared" si="16"/>
        <v>0.41769801980198018</v>
      </c>
      <c r="F45" s="152">
        <f>[2]Z23_naplyw_szczegolna_sytuacja!F45</f>
        <v>425</v>
      </c>
      <c r="G45" s="154">
        <f t="shared" si="17"/>
        <v>0.26299504950495051</v>
      </c>
      <c r="H45" s="152">
        <f>[2]Z23_naplyw_szczegolna_sytuacja!H45</f>
        <v>633</v>
      </c>
      <c r="I45" s="154">
        <f t="shared" si="18"/>
        <v>0.39170792079207922</v>
      </c>
      <c r="J45" s="152">
        <f>[2]Z23_naplyw_szczegolna_sytuacja!J45</f>
        <v>348</v>
      </c>
      <c r="K45" s="154">
        <f t="shared" si="19"/>
        <v>0.21534653465346534</v>
      </c>
      <c r="L45" s="152">
        <f>[2]Z23_naplyw_szczegolna_sytuacja!L45</f>
        <v>5</v>
      </c>
      <c r="M45" s="215">
        <f t="shared" si="20"/>
        <v>3.0940594059405942E-3</v>
      </c>
      <c r="N45" s="152">
        <f>[2]Z23_naplyw_szczegolna_sytuacja!N45</f>
        <v>127</v>
      </c>
      <c r="O45" s="154">
        <f t="shared" si="21"/>
        <v>7.858910891089109E-2</v>
      </c>
      <c r="P45" s="152">
        <f>[2]Z23_naplyw_szczegolna_sytuacja!P45</f>
        <v>2</v>
      </c>
      <c r="Q45" s="215">
        <f t="shared" si="22"/>
        <v>1.2376237623762376E-3</v>
      </c>
      <c r="R45" s="152">
        <f>[2]Z23_naplyw_szczegolna_sytuacja!R45</f>
        <v>76</v>
      </c>
      <c r="S45" s="155">
        <f t="shared" si="0"/>
        <v>4.702970297029703E-2</v>
      </c>
    </row>
    <row r="46" spans="1:19" s="213" customFormat="1" ht="28.5" customHeight="1">
      <c r="A46" s="367" t="s">
        <v>165</v>
      </c>
      <c r="B46" s="373"/>
      <c r="C46" s="146">
        <f>SUM(C47:C50)</f>
        <v>10844</v>
      </c>
      <c r="D46" s="146">
        <f>SUM(D47:D50)</f>
        <v>5110</v>
      </c>
      <c r="E46" s="147">
        <f>D46/$C$46</f>
        <v>0.47122832902987827</v>
      </c>
      <c r="F46" s="146">
        <f>SUM(F47:F50)</f>
        <v>3105</v>
      </c>
      <c r="G46" s="147">
        <f>F46/$C$46</f>
        <v>0.28633345628919216</v>
      </c>
      <c r="H46" s="146">
        <f>SUM(H47:H50)</f>
        <v>4121</v>
      </c>
      <c r="I46" s="147">
        <f>H46/$C$46</f>
        <v>0.38002582073035779</v>
      </c>
      <c r="J46" s="146">
        <f>SUM(J47:J50)</f>
        <v>2043</v>
      </c>
      <c r="K46" s="147">
        <f>J46/$C$46</f>
        <v>0.18839911471781631</v>
      </c>
      <c r="L46" s="146">
        <f>SUM(L47:L50)</f>
        <v>55</v>
      </c>
      <c r="M46" s="212">
        <f>L46/$C$46</f>
        <v>5.0719291774253047E-3</v>
      </c>
      <c r="N46" s="146">
        <f>SUM(N47:N50)</f>
        <v>1382</v>
      </c>
      <c r="O46" s="147">
        <f>N46/$C$46</f>
        <v>0.12744374769457764</v>
      </c>
      <c r="P46" s="146">
        <f>SUM(P47:P50)</f>
        <v>15</v>
      </c>
      <c r="Q46" s="212">
        <f>P46/$C$46</f>
        <v>1.383253412025083E-3</v>
      </c>
      <c r="R46" s="146">
        <f>SUM(R47:R50)</f>
        <v>530</v>
      </c>
      <c r="S46" s="148">
        <f t="shared" si="0"/>
        <v>4.8874953891552934E-2</v>
      </c>
    </row>
    <row r="47" spans="1:19" s="136" customFormat="1">
      <c r="A47" s="214">
        <v>1</v>
      </c>
      <c r="B47" s="151" t="s">
        <v>13</v>
      </c>
      <c r="C47" s="152">
        <f>[2]Z23_naplyw_szczegolna_sytuacja!C47</f>
        <v>1840</v>
      </c>
      <c r="D47" s="152">
        <f>[2]Z23_naplyw_szczegolna_sytuacja!D47</f>
        <v>926</v>
      </c>
      <c r="E47" s="154">
        <f t="shared" ref="E47:E56" si="23">D47/C47</f>
        <v>0.50326086956521743</v>
      </c>
      <c r="F47" s="152">
        <f>[2]Z23_naplyw_szczegolna_sytuacja!F47</f>
        <v>642</v>
      </c>
      <c r="G47" s="154">
        <f>F47/C47</f>
        <v>0.34891304347826085</v>
      </c>
      <c r="H47" s="152">
        <f>[2]Z23_naplyw_szczegolna_sytuacja!H47</f>
        <v>724</v>
      </c>
      <c r="I47" s="154">
        <f>H47/C47</f>
        <v>0.39347826086956522</v>
      </c>
      <c r="J47" s="152">
        <f>[2]Z23_naplyw_szczegolna_sytuacja!J47</f>
        <v>331</v>
      </c>
      <c r="K47" s="154">
        <f>J47/C47</f>
        <v>0.17989130434782608</v>
      </c>
      <c r="L47" s="152">
        <f>[2]Z23_naplyw_szczegolna_sytuacja!L47</f>
        <v>19</v>
      </c>
      <c r="M47" s="215">
        <f>L47/C47</f>
        <v>1.0326086956521738E-2</v>
      </c>
      <c r="N47" s="152">
        <f>[2]Z23_naplyw_szczegolna_sytuacja!N47</f>
        <v>147</v>
      </c>
      <c r="O47" s="154">
        <f>N47/C47</f>
        <v>7.9891304347826084E-2</v>
      </c>
      <c r="P47" s="152">
        <f>[2]Z23_naplyw_szczegolna_sytuacja!P47</f>
        <v>1</v>
      </c>
      <c r="Q47" s="215">
        <f>P47/C47</f>
        <v>5.4347826086956522E-4</v>
      </c>
      <c r="R47" s="152">
        <f>[2]Z23_naplyw_szczegolna_sytuacja!R47</f>
        <v>73</v>
      </c>
      <c r="S47" s="155">
        <f t="shared" si="0"/>
        <v>3.9673913043478261E-2</v>
      </c>
    </row>
    <row r="48" spans="1:19" s="168" customFormat="1" ht="16.5" customHeight="1">
      <c r="A48" s="214">
        <v>2</v>
      </c>
      <c r="B48" s="151" t="s">
        <v>14</v>
      </c>
      <c r="C48" s="152">
        <f>[2]Z23_naplyw_szczegolna_sytuacja!C48</f>
        <v>3899</v>
      </c>
      <c r="D48" s="152">
        <f>[2]Z23_naplyw_szczegolna_sytuacja!D48</f>
        <v>1932</v>
      </c>
      <c r="E48" s="154">
        <f t="shared" si="23"/>
        <v>0.49551166965888688</v>
      </c>
      <c r="F48" s="152">
        <f>[2]Z23_naplyw_szczegolna_sytuacja!F48</f>
        <v>1190</v>
      </c>
      <c r="G48" s="154">
        <f>F48/C48</f>
        <v>0.30520646319569122</v>
      </c>
      <c r="H48" s="152">
        <f>[2]Z23_naplyw_szczegolna_sytuacja!H48</f>
        <v>1372</v>
      </c>
      <c r="I48" s="154">
        <f>H48/C48</f>
        <v>0.35188509874326751</v>
      </c>
      <c r="J48" s="152">
        <f>[2]Z23_naplyw_szczegolna_sytuacja!J48</f>
        <v>656</v>
      </c>
      <c r="K48" s="154">
        <f>J48/C48</f>
        <v>0.16824826878686844</v>
      </c>
      <c r="L48" s="152">
        <f>[2]Z23_naplyw_szczegolna_sytuacja!L48</f>
        <v>36</v>
      </c>
      <c r="M48" s="215">
        <f>L48/C48</f>
        <v>9.2331367017183894E-3</v>
      </c>
      <c r="N48" s="152">
        <f>[2]Z23_naplyw_szczegolna_sytuacja!N48</f>
        <v>687</v>
      </c>
      <c r="O48" s="154">
        <f>N48/C48</f>
        <v>0.17619902539112592</v>
      </c>
      <c r="P48" s="152">
        <f>[2]Z23_naplyw_szczegolna_sytuacja!P48</f>
        <v>12</v>
      </c>
      <c r="Q48" s="215">
        <f>P48/C48</f>
        <v>3.07771223390613E-3</v>
      </c>
      <c r="R48" s="152">
        <f>[2]Z23_naplyw_szczegolna_sytuacja!R48</f>
        <v>134</v>
      </c>
      <c r="S48" s="155">
        <f t="shared" si="0"/>
        <v>3.4367786611951785E-2</v>
      </c>
    </row>
    <row r="49" spans="1:19" s="136" customFormat="1" ht="16.5" customHeight="1">
      <c r="A49" s="214">
        <v>3</v>
      </c>
      <c r="B49" s="151" t="s">
        <v>16</v>
      </c>
      <c r="C49" s="152">
        <f>[2]Z23_naplyw_szczegolna_sytuacja!C49</f>
        <v>1826</v>
      </c>
      <c r="D49" s="152">
        <f>[2]Z23_naplyw_szczegolna_sytuacja!D49</f>
        <v>914</v>
      </c>
      <c r="E49" s="154">
        <f t="shared" si="23"/>
        <v>0.5005476451259584</v>
      </c>
      <c r="F49" s="152">
        <f>[2]Z23_naplyw_szczegolna_sytuacja!F49</f>
        <v>556</v>
      </c>
      <c r="G49" s="154">
        <f>F49/C49</f>
        <v>0.30449069003285872</v>
      </c>
      <c r="H49" s="152">
        <f>[2]Z23_naplyw_szczegolna_sytuacja!H49</f>
        <v>739</v>
      </c>
      <c r="I49" s="154">
        <f>H49/C49</f>
        <v>0.40470974808324206</v>
      </c>
      <c r="J49" s="152">
        <f>[2]Z23_naplyw_szczegolna_sytuacja!J49</f>
        <v>271</v>
      </c>
      <c r="K49" s="154">
        <f>J49/C49</f>
        <v>0.1484118291347207</v>
      </c>
      <c r="L49" s="152">
        <f>[2]Z23_naplyw_szczegolna_sytuacja!L49</f>
        <v>0</v>
      </c>
      <c r="M49" s="215">
        <f>L49/C49</f>
        <v>0</v>
      </c>
      <c r="N49" s="152">
        <f>[2]Z23_naplyw_szczegolna_sytuacja!N49</f>
        <v>181</v>
      </c>
      <c r="O49" s="154">
        <f>N49/C49</f>
        <v>9.91237677984666E-2</v>
      </c>
      <c r="P49" s="152">
        <f>[2]Z23_naplyw_szczegolna_sytuacja!P49</f>
        <v>0</v>
      </c>
      <c r="Q49" s="215">
        <f>P49/C49</f>
        <v>0</v>
      </c>
      <c r="R49" s="152">
        <f>[2]Z23_naplyw_szczegolna_sytuacja!R49</f>
        <v>81</v>
      </c>
      <c r="S49" s="155">
        <f t="shared" si="0"/>
        <v>4.4359255202628699E-2</v>
      </c>
    </row>
    <row r="50" spans="1:19" s="169" customFormat="1" ht="16.5" customHeight="1">
      <c r="A50" s="216">
        <v>4</v>
      </c>
      <c r="B50" s="158" t="s">
        <v>15</v>
      </c>
      <c r="C50" s="152">
        <f>[2]Z23_naplyw_szczegolna_sytuacja!C50</f>
        <v>3279</v>
      </c>
      <c r="D50" s="152">
        <f>[2]Z23_naplyw_szczegolna_sytuacja!D50</f>
        <v>1338</v>
      </c>
      <c r="E50" s="160">
        <f t="shared" si="23"/>
        <v>0.40805123513266239</v>
      </c>
      <c r="F50" s="152">
        <f>[2]Z23_naplyw_szczegolna_sytuacja!F50</f>
        <v>717</v>
      </c>
      <c r="G50" s="160">
        <f>F50/C50</f>
        <v>0.21866422689844464</v>
      </c>
      <c r="H50" s="152">
        <f>[2]Z23_naplyw_szczegolna_sytuacja!H50</f>
        <v>1286</v>
      </c>
      <c r="I50" s="160">
        <f>H50/C50</f>
        <v>0.39219274168953949</v>
      </c>
      <c r="J50" s="152">
        <f>[2]Z23_naplyw_szczegolna_sytuacja!J50</f>
        <v>785</v>
      </c>
      <c r="K50" s="160">
        <f>J50/C50</f>
        <v>0.23940225678560537</v>
      </c>
      <c r="L50" s="152">
        <f>[2]Z23_naplyw_szczegolna_sytuacja!L50</f>
        <v>0</v>
      </c>
      <c r="M50" s="217">
        <f>L50/C50</f>
        <v>0</v>
      </c>
      <c r="N50" s="152">
        <f>[2]Z23_naplyw_szczegolna_sytuacja!N50</f>
        <v>367</v>
      </c>
      <c r="O50" s="160">
        <f>N50/C50</f>
        <v>0.11192436718511742</v>
      </c>
      <c r="P50" s="152">
        <f>[2]Z23_naplyw_szczegolna_sytuacja!P50</f>
        <v>2</v>
      </c>
      <c r="Q50" s="217">
        <f>P50/C50</f>
        <v>6.0994205550472704E-4</v>
      </c>
      <c r="R50" s="152">
        <f>[2]Z23_naplyw_szczegolna_sytuacja!R50</f>
        <v>242</v>
      </c>
      <c r="S50" s="161">
        <f t="shared" si="0"/>
        <v>7.3802988716071979E-2</v>
      </c>
    </row>
    <row r="51" spans="1:19" s="213" customFormat="1" ht="30.75" customHeight="1">
      <c r="A51" s="367" t="s">
        <v>166</v>
      </c>
      <c r="B51" s="373"/>
      <c r="C51" s="146">
        <f>SUM(C52:C56)</f>
        <v>6675</v>
      </c>
      <c r="D51" s="146">
        <f>SUM(D52:D56)</f>
        <v>3604</v>
      </c>
      <c r="E51" s="147">
        <f>D51/$C$51</f>
        <v>0.53992509363295882</v>
      </c>
      <c r="F51" s="146">
        <f>SUM(F52:F56)</f>
        <v>2226</v>
      </c>
      <c r="G51" s="147">
        <f>F51/$C$51</f>
        <v>0.33348314606741575</v>
      </c>
      <c r="H51" s="146">
        <f>SUM(H52:H56)</f>
        <v>2019</v>
      </c>
      <c r="I51" s="147">
        <f>H51/$C$51</f>
        <v>0.30247191011235958</v>
      </c>
      <c r="J51" s="146">
        <f>SUM(J52:J56)</f>
        <v>912</v>
      </c>
      <c r="K51" s="147">
        <f>J51/$C$51</f>
        <v>0.13662921348314608</v>
      </c>
      <c r="L51" s="146">
        <f>SUM(L52:L56)</f>
        <v>93</v>
      </c>
      <c r="M51" s="212">
        <f>L51/$C$51</f>
        <v>1.3932584269662922E-2</v>
      </c>
      <c r="N51" s="146">
        <f>SUM(N52:N56)</f>
        <v>1089</v>
      </c>
      <c r="O51" s="147">
        <f>N51/$C$51</f>
        <v>0.16314606741573034</v>
      </c>
      <c r="P51" s="146">
        <f>SUM(P52:P56)</f>
        <v>33</v>
      </c>
      <c r="Q51" s="212">
        <f>P51/$C$51</f>
        <v>4.9438202247191008E-3</v>
      </c>
      <c r="R51" s="146">
        <f>SUM(R52:R56)</f>
        <v>296</v>
      </c>
      <c r="S51" s="148">
        <f t="shared" si="0"/>
        <v>4.4344569288389514E-2</v>
      </c>
    </row>
    <row r="52" spans="1:19" s="136" customFormat="1" ht="16.5" customHeight="1">
      <c r="A52" s="214">
        <v>1</v>
      </c>
      <c r="B52" s="151" t="s">
        <v>85</v>
      </c>
      <c r="C52" s="152">
        <f>[2]Z23_naplyw_szczegolna_sytuacja!C52</f>
        <v>798</v>
      </c>
      <c r="D52" s="152">
        <f>[2]Z23_naplyw_szczegolna_sytuacja!D52</f>
        <v>450</v>
      </c>
      <c r="E52" s="154">
        <f t="shared" si="23"/>
        <v>0.56390977443609025</v>
      </c>
      <c r="F52" s="152">
        <f>[2]Z23_naplyw_szczegolna_sytuacja!F52</f>
        <v>283</v>
      </c>
      <c r="G52" s="154">
        <f>F52/C52</f>
        <v>0.35463659147869675</v>
      </c>
      <c r="H52" s="152">
        <f>[2]Z23_naplyw_szczegolna_sytuacja!H52</f>
        <v>257</v>
      </c>
      <c r="I52" s="154">
        <f>H52/C52</f>
        <v>0.32205513784461154</v>
      </c>
      <c r="J52" s="152">
        <f>[2]Z23_naplyw_szczegolna_sytuacja!J52</f>
        <v>79</v>
      </c>
      <c r="K52" s="154">
        <f>J52/C52</f>
        <v>9.8997493734335834E-2</v>
      </c>
      <c r="L52" s="152">
        <f>[2]Z23_naplyw_szczegolna_sytuacja!L52</f>
        <v>31</v>
      </c>
      <c r="M52" s="215">
        <f>L52/C52</f>
        <v>3.8847117794486213E-2</v>
      </c>
      <c r="N52" s="152">
        <f>[2]Z23_naplyw_szczegolna_sytuacja!N52</f>
        <v>122</v>
      </c>
      <c r="O52" s="154">
        <f>N52/C52</f>
        <v>0.15288220551378445</v>
      </c>
      <c r="P52" s="152">
        <f>[2]Z23_naplyw_szczegolna_sytuacja!P52</f>
        <v>1</v>
      </c>
      <c r="Q52" s="215">
        <f>P52/C52</f>
        <v>1.2531328320802004E-3</v>
      </c>
      <c r="R52" s="152">
        <f>[2]Z23_naplyw_szczegolna_sytuacja!R52</f>
        <v>32</v>
      </c>
      <c r="S52" s="155">
        <f t="shared" si="0"/>
        <v>4.0100250626566414E-2</v>
      </c>
    </row>
    <row r="53" spans="1:19" ht="16.5" customHeight="1">
      <c r="A53" s="214">
        <v>2</v>
      </c>
      <c r="B53" s="151" t="s">
        <v>23</v>
      </c>
      <c r="C53" s="152">
        <f>[2]Z23_naplyw_szczegolna_sytuacja!C53</f>
        <v>1514</v>
      </c>
      <c r="D53" s="152">
        <f>[2]Z23_naplyw_szczegolna_sytuacja!D53</f>
        <v>875</v>
      </c>
      <c r="E53" s="154">
        <f t="shared" si="23"/>
        <v>0.5779392338177014</v>
      </c>
      <c r="F53" s="152">
        <f>[2]Z23_naplyw_szczegolna_sytuacja!F53</f>
        <v>539</v>
      </c>
      <c r="G53" s="154">
        <f>F53/C53</f>
        <v>0.35601056803170411</v>
      </c>
      <c r="H53" s="152">
        <f>[2]Z23_naplyw_szczegolna_sytuacja!H53</f>
        <v>393</v>
      </c>
      <c r="I53" s="154">
        <f>H53/C53</f>
        <v>0.25957727873183617</v>
      </c>
      <c r="J53" s="152">
        <f>[2]Z23_naplyw_szczegolna_sytuacja!J53</f>
        <v>199</v>
      </c>
      <c r="K53" s="154">
        <f>J53/C53</f>
        <v>0.13143989431968295</v>
      </c>
      <c r="L53" s="152">
        <f>[2]Z23_naplyw_szczegolna_sytuacja!L53</f>
        <v>3</v>
      </c>
      <c r="M53" s="215">
        <f>L53/C53</f>
        <v>1.9815059445178335E-3</v>
      </c>
      <c r="N53" s="152">
        <f>[2]Z23_naplyw_szczegolna_sytuacja!N53</f>
        <v>270</v>
      </c>
      <c r="O53" s="154">
        <f>N53/C53</f>
        <v>0.17833553500660501</v>
      </c>
      <c r="P53" s="152">
        <f>[2]Z23_naplyw_szczegolna_sytuacja!P53</f>
        <v>3</v>
      </c>
      <c r="Q53" s="215">
        <f>P53/C53</f>
        <v>1.9815059445178335E-3</v>
      </c>
      <c r="R53" s="152">
        <f>[2]Z23_naplyw_szczegolna_sytuacja!R53</f>
        <v>51</v>
      </c>
      <c r="S53" s="155">
        <f t="shared" si="0"/>
        <v>3.3685601056803169E-2</v>
      </c>
    </row>
    <row r="54" spans="1:19" s="136" customFormat="1" ht="16.5" customHeight="1">
      <c r="A54" s="214">
        <v>3</v>
      </c>
      <c r="B54" s="151" t="s">
        <v>24</v>
      </c>
      <c r="C54" s="152">
        <f>[2]Z23_naplyw_szczegolna_sytuacja!C54</f>
        <v>1292</v>
      </c>
      <c r="D54" s="152">
        <f>[2]Z23_naplyw_szczegolna_sytuacja!D54</f>
        <v>739</v>
      </c>
      <c r="E54" s="154">
        <f t="shared" si="23"/>
        <v>0.57198142414860687</v>
      </c>
      <c r="F54" s="152">
        <f>[2]Z23_naplyw_szczegolna_sytuacja!F54</f>
        <v>460</v>
      </c>
      <c r="G54" s="154">
        <f>F54/C54</f>
        <v>0.35603715170278638</v>
      </c>
      <c r="H54" s="152">
        <f>[2]Z23_naplyw_szczegolna_sytuacja!H54</f>
        <v>437</v>
      </c>
      <c r="I54" s="154">
        <f>H54/C54</f>
        <v>0.33823529411764708</v>
      </c>
      <c r="J54" s="152">
        <f>[2]Z23_naplyw_szczegolna_sytuacja!J54</f>
        <v>153</v>
      </c>
      <c r="K54" s="154">
        <f>J54/C54</f>
        <v>0.11842105263157894</v>
      </c>
      <c r="L54" s="152">
        <f>[2]Z23_naplyw_szczegolna_sytuacja!L54</f>
        <v>0</v>
      </c>
      <c r="M54" s="215">
        <f>L54/C54</f>
        <v>0</v>
      </c>
      <c r="N54" s="152">
        <f>[2]Z23_naplyw_szczegolna_sytuacja!N54</f>
        <v>160</v>
      </c>
      <c r="O54" s="154">
        <f>N54/C54</f>
        <v>0.1238390092879257</v>
      </c>
      <c r="P54" s="152">
        <f>[2]Z23_naplyw_szczegolna_sytuacja!P54</f>
        <v>5</v>
      </c>
      <c r="Q54" s="215">
        <f>P54/C54</f>
        <v>3.869969040247678E-3</v>
      </c>
      <c r="R54" s="152">
        <f>[2]Z23_naplyw_szczegolna_sytuacja!R54</f>
        <v>57</v>
      </c>
      <c r="S54" s="155">
        <f t="shared" si="0"/>
        <v>4.4117647058823532E-2</v>
      </c>
    </row>
    <row r="55" spans="1:19" s="136" customFormat="1">
      <c r="A55" s="214">
        <v>4</v>
      </c>
      <c r="B55" s="151" t="s">
        <v>36</v>
      </c>
      <c r="C55" s="152">
        <f>[2]Z23_naplyw_szczegolna_sytuacja!C55</f>
        <v>1544</v>
      </c>
      <c r="D55" s="152">
        <f>[2]Z23_naplyw_szczegolna_sytuacja!D55</f>
        <v>846</v>
      </c>
      <c r="E55" s="154">
        <f t="shared" si="23"/>
        <v>0.54792746113989632</v>
      </c>
      <c r="F55" s="152">
        <f>[2]Z23_naplyw_szczegolna_sytuacja!F55</f>
        <v>593</v>
      </c>
      <c r="G55" s="154">
        <f>F55/C55</f>
        <v>0.38406735751295334</v>
      </c>
      <c r="H55" s="152">
        <f>[2]Z23_naplyw_szczegolna_sytuacja!H55</f>
        <v>454</v>
      </c>
      <c r="I55" s="154">
        <f>H55/C55</f>
        <v>0.29404145077720206</v>
      </c>
      <c r="J55" s="152">
        <f>[2]Z23_naplyw_szczegolna_sytuacja!J55</f>
        <v>213</v>
      </c>
      <c r="K55" s="154">
        <f>J55/C55</f>
        <v>0.13795336787564766</v>
      </c>
      <c r="L55" s="152">
        <f>[2]Z23_naplyw_szczegolna_sytuacja!L55</f>
        <v>49</v>
      </c>
      <c r="M55" s="215">
        <f>L55/C55</f>
        <v>3.1735751295336789E-2</v>
      </c>
      <c r="N55" s="152">
        <f>[2]Z23_naplyw_szczegolna_sytuacja!N55</f>
        <v>264</v>
      </c>
      <c r="O55" s="154">
        <f>N55/C55</f>
        <v>0.17098445595854922</v>
      </c>
      <c r="P55" s="152">
        <f>[2]Z23_naplyw_szczegolna_sytuacja!P55</f>
        <v>15</v>
      </c>
      <c r="Q55" s="215">
        <f>P55/C55</f>
        <v>9.7150259067357511E-3</v>
      </c>
      <c r="R55" s="152">
        <f>[2]Z23_naplyw_szczegolna_sytuacja!R55</f>
        <v>67</v>
      </c>
      <c r="S55" s="155">
        <f t="shared" si="0"/>
        <v>4.3393782383419691E-2</v>
      </c>
    </row>
    <row r="56" spans="1:19" s="165" customFormat="1" ht="13.5" thickBot="1">
      <c r="A56" s="220">
        <v>5</v>
      </c>
      <c r="B56" s="171" t="s">
        <v>87</v>
      </c>
      <c r="C56" s="172">
        <f>[2]Z23_naplyw_szczegolna_sytuacja!C56</f>
        <v>1527</v>
      </c>
      <c r="D56" s="172">
        <f>[2]Z23_naplyw_szczegolna_sytuacja!D56</f>
        <v>694</v>
      </c>
      <c r="E56" s="174">
        <f t="shared" si="23"/>
        <v>0.45448592010478062</v>
      </c>
      <c r="F56" s="172">
        <f>[2]Z23_naplyw_szczegolna_sytuacja!F56</f>
        <v>351</v>
      </c>
      <c r="G56" s="174">
        <f>F56/C56</f>
        <v>0.22986247544204322</v>
      </c>
      <c r="H56" s="172">
        <f>[2]Z23_naplyw_szczegolna_sytuacja!H56</f>
        <v>478</v>
      </c>
      <c r="I56" s="174">
        <f>H56/C56</f>
        <v>0.31303208906352326</v>
      </c>
      <c r="J56" s="172">
        <f>[2]Z23_naplyw_szczegolna_sytuacja!J56</f>
        <v>268</v>
      </c>
      <c r="K56" s="174">
        <f>J56/C56</f>
        <v>0.17550753110674525</v>
      </c>
      <c r="L56" s="172">
        <f>[2]Z23_naplyw_szczegolna_sytuacja!L56</f>
        <v>10</v>
      </c>
      <c r="M56" s="221">
        <f>L56/C56</f>
        <v>6.5487884741322853E-3</v>
      </c>
      <c r="N56" s="172">
        <f>[2]Z23_naplyw_szczegolna_sytuacja!N56</f>
        <v>273</v>
      </c>
      <c r="O56" s="174">
        <f>N56/C56</f>
        <v>0.1787819253438114</v>
      </c>
      <c r="P56" s="172">
        <f>[2]Z23_naplyw_szczegolna_sytuacja!P56</f>
        <v>9</v>
      </c>
      <c r="Q56" s="221">
        <f>P56/C56</f>
        <v>5.893909626719057E-3</v>
      </c>
      <c r="R56" s="172">
        <f>[2]Z23_naplyw_szczegolna_sytuacja!R56</f>
        <v>89</v>
      </c>
      <c r="S56" s="175">
        <f t="shared" si="0"/>
        <v>5.8284217419777344E-2</v>
      </c>
    </row>
    <row r="57" spans="1:19" ht="13.5" thickTop="1"/>
  </sheetData>
  <mergeCells count="31">
    <mergeCell ref="A1:S1"/>
    <mergeCell ref="A2:S2"/>
    <mergeCell ref="A3:A5"/>
    <mergeCell ref="B3:B5"/>
    <mergeCell ref="C3:C5"/>
    <mergeCell ref="D3:S3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A31:B31"/>
    <mergeCell ref="A46:B46"/>
    <mergeCell ref="A51:B51"/>
    <mergeCell ref="R4:R5"/>
    <mergeCell ref="A6:B6"/>
    <mergeCell ref="A7:B7"/>
    <mergeCell ref="A29:B29"/>
    <mergeCell ref="A38:B38"/>
    <mergeCell ref="M4:M5"/>
    <mergeCell ref="N4:N5"/>
    <mergeCell ref="O4:O5"/>
    <mergeCell ref="P4:P5"/>
    <mergeCell ref="Q4:Q5"/>
    <mergeCell ref="A13:B13"/>
    <mergeCell ref="A20:B20"/>
  </mergeCells>
  <printOptions horizontalCentered="1" verticalCentered="1"/>
  <pageMargins left="0.59055118110236227" right="0.59055118110236227" top="0.78740157480314965" bottom="0.39370078740157483" header="0" footer="0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K90"/>
  <sheetViews>
    <sheetView zoomScaleNormal="100" zoomScaleSheetLayoutView="85" workbookViewId="0">
      <selection activeCell="AB7" sqref="AB7"/>
    </sheetView>
  </sheetViews>
  <sheetFormatPr defaultColWidth="3" defaultRowHeight="12.75"/>
  <cols>
    <col min="1" max="1" width="3.5703125" style="73" customWidth="1"/>
    <col min="2" max="2" width="19.28515625" style="73" customWidth="1"/>
    <col min="3" max="7" width="11" style="73" customWidth="1"/>
    <col min="8" max="8" width="11.5703125" style="73" customWidth="1"/>
    <col min="9" max="9" width="11" style="73" customWidth="1"/>
    <col min="10" max="10" width="11.7109375" style="73" customWidth="1"/>
    <col min="11" max="11" width="10.140625" style="73" customWidth="1"/>
    <col min="12" max="16384" width="3" style="73"/>
  </cols>
  <sheetData>
    <row r="1" spans="1:11" ht="18.75" customHeight="1">
      <c r="A1" s="305" t="s">
        <v>55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6.5" thickBot="1">
      <c r="A2" s="306" t="s">
        <v>169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19.5" customHeight="1" thickTop="1">
      <c r="A3" s="307" t="s">
        <v>2</v>
      </c>
      <c r="B3" s="309" t="s">
        <v>3</v>
      </c>
      <c r="C3" s="311" t="s">
        <v>143</v>
      </c>
      <c r="D3" s="311" t="s">
        <v>157</v>
      </c>
      <c r="E3" s="311" t="s">
        <v>180</v>
      </c>
      <c r="F3" s="311" t="s">
        <v>225</v>
      </c>
      <c r="G3" s="311" t="s">
        <v>226</v>
      </c>
      <c r="H3" s="292" t="s">
        <v>105</v>
      </c>
      <c r="I3" s="293"/>
      <c r="J3" s="293"/>
      <c r="K3" s="294"/>
    </row>
    <row r="4" spans="1:11" ht="59.25" customHeight="1">
      <c r="A4" s="308"/>
      <c r="B4" s="310"/>
      <c r="C4" s="312"/>
      <c r="D4" s="312"/>
      <c r="E4" s="312"/>
      <c r="F4" s="312"/>
      <c r="G4" s="312"/>
      <c r="H4" s="123" t="s">
        <v>235</v>
      </c>
      <c r="I4" s="123" t="s">
        <v>232</v>
      </c>
      <c r="J4" s="123" t="s">
        <v>236</v>
      </c>
      <c r="K4" s="124" t="s">
        <v>234</v>
      </c>
    </row>
    <row r="5" spans="1:11" s="75" customFormat="1" ht="24.95" customHeight="1">
      <c r="A5" s="301" t="s">
        <v>110</v>
      </c>
      <c r="B5" s="302"/>
      <c r="C5" s="60">
        <v>1912541</v>
      </c>
      <c r="D5" s="60">
        <v>1622276</v>
      </c>
      <c r="E5" s="60">
        <v>1392460</v>
      </c>
      <c r="F5" s="60">
        <v>1335155</v>
      </c>
      <c r="G5" s="60">
        <v>1151647</v>
      </c>
      <c r="H5" s="4">
        <f t="shared" ref="H5:H13" si="0">G5-F5</f>
        <v>-183508</v>
      </c>
      <c r="I5" s="5">
        <f t="shared" ref="I5:I13" si="1">H5/F5</f>
        <v>-0.13744321820312996</v>
      </c>
      <c r="J5" s="4">
        <f t="shared" ref="J5:J13" si="2">G5-E5</f>
        <v>-240813</v>
      </c>
      <c r="K5" s="6">
        <f t="shared" ref="K5:K13" si="3">J5/E5</f>
        <v>-0.17294069488531089</v>
      </c>
    </row>
    <row r="6" spans="1:11" s="76" customFormat="1" ht="31.5" customHeight="1">
      <c r="A6" s="303" t="s">
        <v>4</v>
      </c>
      <c r="B6" s="304"/>
      <c r="C6" s="240">
        <f t="shared" ref="C6:E6" si="4">SUM(C7,C13,C20,C29,C31,C38,C46,C51)</f>
        <v>261730</v>
      </c>
      <c r="D6" s="240">
        <f t="shared" si="4"/>
        <v>227746</v>
      </c>
      <c r="E6" s="240">
        <f t="shared" si="4"/>
        <v>202025</v>
      </c>
      <c r="F6" s="240">
        <f t="shared" ref="F6:G6" si="5">SUM(F7,F13,F20,F29,F31,F38,F46,F51)</f>
        <v>188910</v>
      </c>
      <c r="G6" s="240">
        <f t="shared" si="5"/>
        <v>168342</v>
      </c>
      <c r="H6" s="241">
        <f t="shared" si="0"/>
        <v>-20568</v>
      </c>
      <c r="I6" s="222">
        <f t="shared" si="1"/>
        <v>-0.10887724313165</v>
      </c>
      <c r="J6" s="241">
        <f t="shared" si="2"/>
        <v>-33683</v>
      </c>
      <c r="K6" s="223">
        <f t="shared" si="3"/>
        <v>-0.16672689023635689</v>
      </c>
    </row>
    <row r="7" spans="1:11" s="77" customFormat="1" ht="25.5" customHeight="1">
      <c r="A7" s="297" t="s">
        <v>160</v>
      </c>
      <c r="B7" s="299"/>
      <c r="C7" s="230">
        <f t="shared" ref="C7:E7" si="6">SUM(C8:C12)</f>
        <v>24339</v>
      </c>
      <c r="D7" s="230">
        <f t="shared" si="6"/>
        <v>21527</v>
      </c>
      <c r="E7" s="230">
        <f t="shared" si="6"/>
        <v>19936</v>
      </c>
      <c r="F7" s="230">
        <f t="shared" ref="F7:G7" si="7">SUM(F8:F12)</f>
        <v>18281</v>
      </c>
      <c r="G7" s="230">
        <f t="shared" si="7"/>
        <v>16125</v>
      </c>
      <c r="H7" s="227">
        <f t="shared" si="0"/>
        <v>-2156</v>
      </c>
      <c r="I7" s="228">
        <f t="shared" si="1"/>
        <v>-0.11793665554400744</v>
      </c>
      <c r="J7" s="227">
        <f t="shared" si="2"/>
        <v>-3811</v>
      </c>
      <c r="K7" s="229">
        <f t="shared" si="3"/>
        <v>-0.19116171749598715</v>
      </c>
    </row>
    <row r="8" spans="1:11" ht="15" customHeight="1">
      <c r="A8" s="125">
        <v>1</v>
      </c>
      <c r="B8" s="45" t="s">
        <v>5</v>
      </c>
      <c r="C8" s="38">
        <v>5603</v>
      </c>
      <c r="D8" s="38">
        <v>5071</v>
      </c>
      <c r="E8" s="38">
        <v>4804</v>
      </c>
      <c r="F8" s="12">
        <v>4494</v>
      </c>
      <c r="G8" s="12">
        <v>3733</v>
      </c>
      <c r="H8" s="13">
        <f t="shared" si="0"/>
        <v>-761</v>
      </c>
      <c r="I8" s="14">
        <f t="shared" si="1"/>
        <v>-0.16933689363595905</v>
      </c>
      <c r="J8" s="15">
        <f t="shared" si="2"/>
        <v>-1071</v>
      </c>
      <c r="K8" s="16">
        <f t="shared" si="3"/>
        <v>-0.22293921731890093</v>
      </c>
    </row>
    <row r="9" spans="1:11" ht="15" customHeight="1">
      <c r="A9" s="125">
        <v>2</v>
      </c>
      <c r="B9" s="45" t="s">
        <v>6</v>
      </c>
      <c r="C9" s="38">
        <v>4658</v>
      </c>
      <c r="D9" s="38">
        <v>3596</v>
      </c>
      <c r="E9" s="38">
        <v>3200</v>
      </c>
      <c r="F9" s="12">
        <v>2753</v>
      </c>
      <c r="G9" s="12">
        <v>2444</v>
      </c>
      <c r="H9" s="13">
        <f t="shared" si="0"/>
        <v>-309</v>
      </c>
      <c r="I9" s="14">
        <f t="shared" si="1"/>
        <v>-0.1122411914275336</v>
      </c>
      <c r="J9" s="15">
        <f t="shared" si="2"/>
        <v>-756</v>
      </c>
      <c r="K9" s="16">
        <f t="shared" si="3"/>
        <v>-0.23624999999999999</v>
      </c>
    </row>
    <row r="10" spans="1:11" ht="15" customHeight="1">
      <c r="A10" s="125">
        <v>3</v>
      </c>
      <c r="B10" s="45" t="s">
        <v>7</v>
      </c>
      <c r="C10" s="38">
        <v>5950</v>
      </c>
      <c r="D10" s="38">
        <v>5147</v>
      </c>
      <c r="E10" s="38">
        <v>4877</v>
      </c>
      <c r="F10" s="12">
        <v>4377</v>
      </c>
      <c r="G10" s="12">
        <v>3768</v>
      </c>
      <c r="H10" s="13">
        <f t="shared" si="0"/>
        <v>-609</v>
      </c>
      <c r="I10" s="14">
        <f t="shared" si="1"/>
        <v>-0.13913639479095272</v>
      </c>
      <c r="J10" s="15">
        <f t="shared" si="2"/>
        <v>-1109</v>
      </c>
      <c r="K10" s="16">
        <f t="shared" si="3"/>
        <v>-0.22739388968628255</v>
      </c>
    </row>
    <row r="11" spans="1:11" ht="15" customHeight="1">
      <c r="A11" s="125">
        <v>4</v>
      </c>
      <c r="B11" s="45" t="s">
        <v>33</v>
      </c>
      <c r="C11" s="38">
        <v>4541</v>
      </c>
      <c r="D11" s="38">
        <v>4468</v>
      </c>
      <c r="E11" s="38">
        <v>4024</v>
      </c>
      <c r="F11" s="12">
        <v>3759</v>
      </c>
      <c r="G11" s="12">
        <v>3663</v>
      </c>
      <c r="H11" s="13">
        <f t="shared" si="0"/>
        <v>-96</v>
      </c>
      <c r="I11" s="14">
        <f t="shared" si="1"/>
        <v>-2.5538707102952914E-2</v>
      </c>
      <c r="J11" s="15">
        <f t="shared" si="2"/>
        <v>-361</v>
      </c>
      <c r="K11" s="16">
        <f t="shared" si="3"/>
        <v>-8.9711729622266395E-2</v>
      </c>
    </row>
    <row r="12" spans="1:11" ht="15" customHeight="1">
      <c r="A12" s="125">
        <v>5</v>
      </c>
      <c r="B12" s="45" t="s">
        <v>49</v>
      </c>
      <c r="C12" s="38">
        <v>3587</v>
      </c>
      <c r="D12" s="38">
        <v>3245</v>
      </c>
      <c r="E12" s="38">
        <v>3031</v>
      </c>
      <c r="F12" s="12">
        <v>2898</v>
      </c>
      <c r="G12" s="12">
        <v>2517</v>
      </c>
      <c r="H12" s="13">
        <f t="shared" si="0"/>
        <v>-381</v>
      </c>
      <c r="I12" s="14">
        <f t="shared" si="1"/>
        <v>-0.13146997929606624</v>
      </c>
      <c r="J12" s="15">
        <f t="shared" si="2"/>
        <v>-514</v>
      </c>
      <c r="K12" s="16">
        <f t="shared" si="3"/>
        <v>-0.16958099637083471</v>
      </c>
    </row>
    <row r="13" spans="1:11" ht="27" customHeight="1">
      <c r="A13" s="297" t="s">
        <v>161</v>
      </c>
      <c r="B13" s="299"/>
      <c r="C13" s="230">
        <f t="shared" ref="C13:G13" si="8">SUM(C14:C19)</f>
        <v>25379</v>
      </c>
      <c r="D13" s="230">
        <f t="shared" si="8"/>
        <v>22377</v>
      </c>
      <c r="E13" s="230">
        <f t="shared" si="8"/>
        <v>19964</v>
      </c>
      <c r="F13" s="230">
        <f t="shared" si="8"/>
        <v>19583</v>
      </c>
      <c r="G13" s="230">
        <f t="shared" si="8"/>
        <v>17394</v>
      </c>
      <c r="H13" s="227">
        <f t="shared" si="0"/>
        <v>-2189</v>
      </c>
      <c r="I13" s="228">
        <f t="shared" si="1"/>
        <v>-0.11178062605320942</v>
      </c>
      <c r="J13" s="227">
        <f t="shared" si="2"/>
        <v>-2570</v>
      </c>
      <c r="K13" s="229">
        <f t="shared" si="3"/>
        <v>-0.12873171709076336</v>
      </c>
    </row>
    <row r="14" spans="1:11" ht="15" customHeight="1">
      <c r="A14" s="125">
        <v>1</v>
      </c>
      <c r="B14" s="45" t="s">
        <v>8</v>
      </c>
      <c r="C14" s="38">
        <v>4452</v>
      </c>
      <c r="D14" s="38">
        <v>4307</v>
      </c>
      <c r="E14" s="38">
        <v>3625</v>
      </c>
      <c r="F14" s="12">
        <v>3615</v>
      </c>
      <c r="G14" s="12">
        <v>3454</v>
      </c>
      <c r="H14" s="13">
        <f t="shared" ref="H14:H28" si="9">G14-F14</f>
        <v>-161</v>
      </c>
      <c r="I14" s="14">
        <f t="shared" ref="I14:I30" si="10">H14/F14</f>
        <v>-4.4536652835408023E-2</v>
      </c>
      <c r="J14" s="15">
        <f t="shared" ref="J14:J30" si="11">G14-E14</f>
        <v>-171</v>
      </c>
      <c r="K14" s="16">
        <f t="shared" ref="K14:K30" si="12">J14/E14</f>
        <v>-4.7172413793103447E-2</v>
      </c>
    </row>
    <row r="15" spans="1:11" ht="15" customHeight="1">
      <c r="A15" s="125">
        <v>2</v>
      </c>
      <c r="B15" s="45" t="s">
        <v>9</v>
      </c>
      <c r="C15" s="38">
        <v>5561</v>
      </c>
      <c r="D15" s="38">
        <v>4799</v>
      </c>
      <c r="E15" s="38">
        <v>4508</v>
      </c>
      <c r="F15" s="12">
        <v>4695</v>
      </c>
      <c r="G15" s="12">
        <v>4024</v>
      </c>
      <c r="H15" s="13">
        <f t="shared" si="9"/>
        <v>-671</v>
      </c>
      <c r="I15" s="14">
        <f t="shared" si="10"/>
        <v>-0.14291799787007456</v>
      </c>
      <c r="J15" s="15">
        <f t="shared" si="11"/>
        <v>-484</v>
      </c>
      <c r="K15" s="16">
        <f t="shared" si="12"/>
        <v>-0.10736468500443656</v>
      </c>
    </row>
    <row r="16" spans="1:11" ht="15" customHeight="1">
      <c r="A16" s="125">
        <v>3</v>
      </c>
      <c r="B16" s="45" t="s">
        <v>11</v>
      </c>
      <c r="C16" s="38">
        <v>4584</v>
      </c>
      <c r="D16" s="38">
        <v>3979</v>
      </c>
      <c r="E16" s="38">
        <v>3681</v>
      </c>
      <c r="F16" s="12">
        <v>3413</v>
      </c>
      <c r="G16" s="12">
        <v>3141</v>
      </c>
      <c r="H16" s="13">
        <f t="shared" si="9"/>
        <v>-272</v>
      </c>
      <c r="I16" s="14">
        <f t="shared" si="10"/>
        <v>-7.9695282742455312E-2</v>
      </c>
      <c r="J16" s="15">
        <f t="shared" si="11"/>
        <v>-540</v>
      </c>
      <c r="K16" s="16">
        <f t="shared" si="12"/>
        <v>-0.14669926650366749</v>
      </c>
    </row>
    <row r="17" spans="1:11" ht="15" customHeight="1">
      <c r="A17" s="125">
        <v>4</v>
      </c>
      <c r="B17" s="45" t="s">
        <v>12</v>
      </c>
      <c r="C17" s="38">
        <v>3391</v>
      </c>
      <c r="D17" s="38">
        <v>3013</v>
      </c>
      <c r="E17" s="38">
        <v>2619</v>
      </c>
      <c r="F17" s="12">
        <v>2576</v>
      </c>
      <c r="G17" s="12">
        <v>2213</v>
      </c>
      <c r="H17" s="13">
        <f t="shared" si="9"/>
        <v>-363</v>
      </c>
      <c r="I17" s="14">
        <f t="shared" si="10"/>
        <v>-0.14091614906832298</v>
      </c>
      <c r="J17" s="15">
        <f t="shared" si="11"/>
        <v>-406</v>
      </c>
      <c r="K17" s="16">
        <f t="shared" si="12"/>
        <v>-0.15502100038182512</v>
      </c>
    </row>
    <row r="18" spans="1:11" ht="15" customHeight="1">
      <c r="A18" s="125">
        <v>5</v>
      </c>
      <c r="B18" s="45" t="s">
        <v>38</v>
      </c>
      <c r="C18" s="38">
        <v>3636</v>
      </c>
      <c r="D18" s="38">
        <v>2815</v>
      </c>
      <c r="E18" s="38">
        <v>2428</v>
      </c>
      <c r="F18" s="12">
        <v>2103</v>
      </c>
      <c r="G18" s="12">
        <v>1735</v>
      </c>
      <c r="H18" s="13">
        <f t="shared" si="9"/>
        <v>-368</v>
      </c>
      <c r="I18" s="14">
        <f t="shared" si="10"/>
        <v>-0.17498811222063718</v>
      </c>
      <c r="J18" s="15">
        <f t="shared" si="11"/>
        <v>-693</v>
      </c>
      <c r="K18" s="16">
        <f t="shared" si="12"/>
        <v>-0.28542009884678748</v>
      </c>
    </row>
    <row r="19" spans="1:11" s="82" customFormat="1" ht="15" customHeight="1">
      <c r="A19" s="126">
        <v>6</v>
      </c>
      <c r="B19" s="47" t="s">
        <v>10</v>
      </c>
      <c r="C19" s="39">
        <v>3755</v>
      </c>
      <c r="D19" s="39">
        <v>3464</v>
      </c>
      <c r="E19" s="39">
        <v>3103</v>
      </c>
      <c r="F19" s="20">
        <v>3181</v>
      </c>
      <c r="G19" s="20">
        <v>2827</v>
      </c>
      <c r="H19" s="21">
        <f t="shared" si="9"/>
        <v>-354</v>
      </c>
      <c r="I19" s="22">
        <f t="shared" si="10"/>
        <v>-0.11128575919522163</v>
      </c>
      <c r="J19" s="23">
        <f t="shared" si="11"/>
        <v>-276</v>
      </c>
      <c r="K19" s="24">
        <f t="shared" si="12"/>
        <v>-8.8946181115049955E-2</v>
      </c>
    </row>
    <row r="20" spans="1:11" s="83" customFormat="1" ht="25.5" customHeight="1">
      <c r="A20" s="297" t="s">
        <v>162</v>
      </c>
      <c r="B20" s="299"/>
      <c r="C20" s="230">
        <f t="shared" ref="C20:G20" si="13">SUM(C21:C28)</f>
        <v>57204</v>
      </c>
      <c r="D20" s="230">
        <f t="shared" si="13"/>
        <v>50346</v>
      </c>
      <c r="E20" s="230">
        <f t="shared" si="13"/>
        <v>45619</v>
      </c>
      <c r="F20" s="230">
        <f t="shared" si="13"/>
        <v>44122</v>
      </c>
      <c r="G20" s="230">
        <f t="shared" si="13"/>
        <v>39172</v>
      </c>
      <c r="H20" s="227">
        <f t="shared" si="9"/>
        <v>-4950</v>
      </c>
      <c r="I20" s="228">
        <f t="shared" si="10"/>
        <v>-0.1121889306921717</v>
      </c>
      <c r="J20" s="227">
        <f t="shared" si="11"/>
        <v>-6447</v>
      </c>
      <c r="K20" s="229">
        <f t="shared" si="12"/>
        <v>-0.14132269449133036</v>
      </c>
    </row>
    <row r="21" spans="1:11" ht="15" customHeight="1">
      <c r="A21" s="125">
        <v>1</v>
      </c>
      <c r="B21" s="45" t="s">
        <v>17</v>
      </c>
      <c r="C21" s="38">
        <v>1786</v>
      </c>
      <c r="D21" s="38">
        <v>1500</v>
      </c>
      <c r="E21" s="38">
        <v>1394</v>
      </c>
      <c r="F21" s="12">
        <v>1419</v>
      </c>
      <c r="G21" s="12">
        <v>1168</v>
      </c>
      <c r="H21" s="13">
        <f t="shared" si="9"/>
        <v>-251</v>
      </c>
      <c r="I21" s="14">
        <f t="shared" si="10"/>
        <v>-0.17688513037350245</v>
      </c>
      <c r="J21" s="15">
        <f t="shared" si="11"/>
        <v>-226</v>
      </c>
      <c r="K21" s="16">
        <f t="shared" si="12"/>
        <v>-0.16212338593974174</v>
      </c>
    </row>
    <row r="22" spans="1:11" ht="15" customHeight="1">
      <c r="A22" s="125">
        <v>2</v>
      </c>
      <c r="B22" s="45" t="s">
        <v>18</v>
      </c>
      <c r="C22" s="38">
        <v>4185</v>
      </c>
      <c r="D22" s="38">
        <v>3593</v>
      </c>
      <c r="E22" s="38">
        <v>3308</v>
      </c>
      <c r="F22" s="12">
        <v>3172</v>
      </c>
      <c r="G22" s="12">
        <v>2821</v>
      </c>
      <c r="H22" s="13">
        <f t="shared" si="9"/>
        <v>-351</v>
      </c>
      <c r="I22" s="14">
        <f t="shared" si="10"/>
        <v>-0.11065573770491803</v>
      </c>
      <c r="J22" s="15">
        <f t="shared" si="11"/>
        <v>-487</v>
      </c>
      <c r="K22" s="16">
        <f t="shared" si="12"/>
        <v>-0.14721886336154777</v>
      </c>
    </row>
    <row r="23" spans="1:11" ht="15" customHeight="1">
      <c r="A23" s="125">
        <v>3</v>
      </c>
      <c r="B23" s="45" t="s">
        <v>19</v>
      </c>
      <c r="C23" s="38">
        <v>2302</v>
      </c>
      <c r="D23" s="38">
        <v>2109</v>
      </c>
      <c r="E23" s="38">
        <v>1984</v>
      </c>
      <c r="F23" s="12">
        <v>2083</v>
      </c>
      <c r="G23" s="12">
        <v>1740</v>
      </c>
      <c r="H23" s="13">
        <f t="shared" si="9"/>
        <v>-343</v>
      </c>
      <c r="I23" s="14">
        <f t="shared" si="10"/>
        <v>-0.16466634661545848</v>
      </c>
      <c r="J23" s="15">
        <f t="shared" si="11"/>
        <v>-244</v>
      </c>
      <c r="K23" s="16">
        <f t="shared" si="12"/>
        <v>-0.12298387096774194</v>
      </c>
    </row>
    <row r="24" spans="1:11" ht="15" customHeight="1">
      <c r="A24" s="125">
        <v>4</v>
      </c>
      <c r="B24" s="45" t="s">
        <v>80</v>
      </c>
      <c r="C24" s="38">
        <v>5049</v>
      </c>
      <c r="D24" s="38">
        <v>4599</v>
      </c>
      <c r="E24" s="38">
        <v>4351</v>
      </c>
      <c r="F24" s="12">
        <v>4294</v>
      </c>
      <c r="G24" s="12">
        <v>3813</v>
      </c>
      <c r="H24" s="13">
        <f t="shared" si="9"/>
        <v>-481</v>
      </c>
      <c r="I24" s="14">
        <f t="shared" si="10"/>
        <v>-0.1120167675826735</v>
      </c>
      <c r="J24" s="15">
        <f t="shared" si="11"/>
        <v>-538</v>
      </c>
      <c r="K24" s="16">
        <f t="shared" si="12"/>
        <v>-0.12364973569294416</v>
      </c>
    </row>
    <row r="25" spans="1:11" ht="15" customHeight="1">
      <c r="A25" s="125">
        <v>5</v>
      </c>
      <c r="B25" s="45" t="s">
        <v>20</v>
      </c>
      <c r="C25" s="38">
        <v>15632</v>
      </c>
      <c r="D25" s="38">
        <v>13739</v>
      </c>
      <c r="E25" s="38">
        <v>12390</v>
      </c>
      <c r="F25" s="12">
        <v>11919</v>
      </c>
      <c r="G25" s="12">
        <v>10672</v>
      </c>
      <c r="H25" s="13">
        <f t="shared" si="9"/>
        <v>-1247</v>
      </c>
      <c r="I25" s="14">
        <f t="shared" si="10"/>
        <v>-0.10462287104622871</v>
      </c>
      <c r="J25" s="15">
        <f t="shared" si="11"/>
        <v>-1718</v>
      </c>
      <c r="K25" s="16">
        <f t="shared" si="12"/>
        <v>-0.13866020984665053</v>
      </c>
    </row>
    <row r="26" spans="1:11" ht="15" customHeight="1">
      <c r="A26" s="125">
        <v>6</v>
      </c>
      <c r="B26" s="45" t="s">
        <v>21</v>
      </c>
      <c r="C26" s="38">
        <v>5477</v>
      </c>
      <c r="D26" s="38">
        <v>4653</v>
      </c>
      <c r="E26" s="38">
        <v>4081</v>
      </c>
      <c r="F26" s="12">
        <v>4248</v>
      </c>
      <c r="G26" s="12">
        <v>3716</v>
      </c>
      <c r="H26" s="13">
        <f t="shared" si="9"/>
        <v>-532</v>
      </c>
      <c r="I26" s="14">
        <f t="shared" si="10"/>
        <v>-0.12523540489642185</v>
      </c>
      <c r="J26" s="15">
        <f t="shared" si="11"/>
        <v>-365</v>
      </c>
      <c r="K26" s="16">
        <f t="shared" si="12"/>
        <v>-8.9438863023768689E-2</v>
      </c>
    </row>
    <row r="27" spans="1:11" ht="15" customHeight="1">
      <c r="A27" s="125">
        <v>7</v>
      </c>
      <c r="B27" s="45" t="s">
        <v>22</v>
      </c>
      <c r="C27" s="38">
        <v>2934</v>
      </c>
      <c r="D27" s="38">
        <v>2725</v>
      </c>
      <c r="E27" s="38">
        <v>2312</v>
      </c>
      <c r="F27" s="12">
        <v>2279</v>
      </c>
      <c r="G27" s="12">
        <v>1720</v>
      </c>
      <c r="H27" s="13">
        <f t="shared" si="9"/>
        <v>-559</v>
      </c>
      <c r="I27" s="14">
        <f t="shared" si="10"/>
        <v>-0.24528301886792453</v>
      </c>
      <c r="J27" s="15">
        <f t="shared" si="11"/>
        <v>-592</v>
      </c>
      <c r="K27" s="16">
        <f t="shared" si="12"/>
        <v>-0.25605536332179929</v>
      </c>
    </row>
    <row r="28" spans="1:11" s="82" customFormat="1" ht="15" customHeight="1">
      <c r="A28" s="126">
        <v>8</v>
      </c>
      <c r="B28" s="47" t="s">
        <v>82</v>
      </c>
      <c r="C28" s="39">
        <v>19839</v>
      </c>
      <c r="D28" s="39">
        <v>17428</v>
      </c>
      <c r="E28" s="39">
        <v>15799</v>
      </c>
      <c r="F28" s="20">
        <v>14708</v>
      </c>
      <c r="G28" s="20">
        <v>13522</v>
      </c>
      <c r="H28" s="21">
        <f t="shared" si="9"/>
        <v>-1186</v>
      </c>
      <c r="I28" s="22">
        <f t="shared" si="10"/>
        <v>-8.0636388360076153E-2</v>
      </c>
      <c r="J28" s="23">
        <f t="shared" si="11"/>
        <v>-2277</v>
      </c>
      <c r="K28" s="24">
        <f t="shared" si="12"/>
        <v>-0.14412304576239002</v>
      </c>
    </row>
    <row r="29" spans="1:11" s="82" customFormat="1" ht="25.5" customHeight="1">
      <c r="A29" s="279" t="s">
        <v>126</v>
      </c>
      <c r="B29" s="280"/>
      <c r="C29" s="231">
        <f t="shared" ref="C29:G29" si="14">C30</f>
        <v>52172</v>
      </c>
      <c r="D29" s="231">
        <f t="shared" si="14"/>
        <v>44723</v>
      </c>
      <c r="E29" s="231">
        <f t="shared" si="14"/>
        <v>37682</v>
      </c>
      <c r="F29" s="231">
        <f t="shared" si="14"/>
        <v>33212</v>
      </c>
      <c r="G29" s="231">
        <f t="shared" si="14"/>
        <v>30431</v>
      </c>
      <c r="H29" s="227">
        <f t="shared" ref="H29" si="15">G29-F29</f>
        <v>-2781</v>
      </c>
      <c r="I29" s="228">
        <f t="shared" si="10"/>
        <v>-8.3734794652535222E-2</v>
      </c>
      <c r="J29" s="227">
        <f t="shared" si="11"/>
        <v>-7251</v>
      </c>
      <c r="K29" s="229">
        <f t="shared" si="12"/>
        <v>-0.19242609203333155</v>
      </c>
    </row>
    <row r="30" spans="1:11" s="82" customFormat="1" ht="15" customHeight="1">
      <c r="A30" s="126">
        <v>1</v>
      </c>
      <c r="B30" s="47" t="s">
        <v>127</v>
      </c>
      <c r="C30" s="39">
        <v>52172</v>
      </c>
      <c r="D30" s="39">
        <v>44723</v>
      </c>
      <c r="E30" s="39">
        <v>37682</v>
      </c>
      <c r="F30" s="20">
        <v>33212</v>
      </c>
      <c r="G30" s="20">
        <v>30431</v>
      </c>
      <c r="H30" s="21">
        <f>G30-F30</f>
        <v>-2781</v>
      </c>
      <c r="I30" s="22">
        <f t="shared" si="10"/>
        <v>-8.3734794652535222E-2</v>
      </c>
      <c r="J30" s="23">
        <f t="shared" si="11"/>
        <v>-7251</v>
      </c>
      <c r="K30" s="24">
        <f t="shared" si="12"/>
        <v>-0.19242609203333155</v>
      </c>
    </row>
    <row r="31" spans="1:11" s="83" customFormat="1" ht="25.5" customHeight="1">
      <c r="A31" s="279" t="s">
        <v>163</v>
      </c>
      <c r="B31" s="300"/>
      <c r="C31" s="230">
        <f t="shared" ref="C31:G31" si="16">SUM(C32:C37)</f>
        <v>36392</v>
      </c>
      <c r="D31" s="230">
        <f t="shared" si="16"/>
        <v>31461</v>
      </c>
      <c r="E31" s="230">
        <f t="shared" si="16"/>
        <v>28199</v>
      </c>
      <c r="F31" s="230">
        <f t="shared" si="16"/>
        <v>25830</v>
      </c>
      <c r="G31" s="230">
        <f t="shared" si="16"/>
        <v>22906</v>
      </c>
      <c r="H31" s="227">
        <f t="shared" ref="H31:H45" si="17">G31-F31</f>
        <v>-2924</v>
      </c>
      <c r="I31" s="228">
        <f t="shared" ref="I31:I45" si="18">H31/F31</f>
        <v>-0.11320170344560589</v>
      </c>
      <c r="J31" s="227">
        <f t="shared" ref="J31:J45" si="19">G31-E31</f>
        <v>-5293</v>
      </c>
      <c r="K31" s="229">
        <f t="shared" ref="K31:K45" si="20">J31/E31</f>
        <v>-0.18770169154934571</v>
      </c>
    </row>
    <row r="32" spans="1:11" ht="15" customHeight="1">
      <c r="A32" s="125">
        <v>1</v>
      </c>
      <c r="B32" s="45" t="s">
        <v>25</v>
      </c>
      <c r="C32" s="38">
        <v>6044</v>
      </c>
      <c r="D32" s="38">
        <v>5640</v>
      </c>
      <c r="E32" s="38">
        <v>5221</v>
      </c>
      <c r="F32" s="12">
        <v>4809</v>
      </c>
      <c r="G32" s="12">
        <v>4211</v>
      </c>
      <c r="H32" s="13">
        <f t="shared" si="17"/>
        <v>-598</v>
      </c>
      <c r="I32" s="14">
        <f t="shared" si="18"/>
        <v>-0.12435017675192347</v>
      </c>
      <c r="J32" s="15">
        <f t="shared" si="19"/>
        <v>-1010</v>
      </c>
      <c r="K32" s="16">
        <f t="shared" si="20"/>
        <v>-0.1934495307412373</v>
      </c>
    </row>
    <row r="33" spans="1:11" ht="15" customHeight="1">
      <c r="A33" s="125">
        <v>2</v>
      </c>
      <c r="B33" s="45" t="s">
        <v>28</v>
      </c>
      <c r="C33" s="38">
        <v>4802</v>
      </c>
      <c r="D33" s="38">
        <v>4241</v>
      </c>
      <c r="E33" s="38">
        <v>3825</v>
      </c>
      <c r="F33" s="12">
        <v>3576</v>
      </c>
      <c r="G33" s="12">
        <v>3104</v>
      </c>
      <c r="H33" s="13">
        <f t="shared" si="17"/>
        <v>-472</v>
      </c>
      <c r="I33" s="14">
        <f t="shared" si="18"/>
        <v>-0.1319910514541387</v>
      </c>
      <c r="J33" s="15">
        <f t="shared" si="19"/>
        <v>-721</v>
      </c>
      <c r="K33" s="16">
        <f t="shared" si="20"/>
        <v>-0.18849673202614378</v>
      </c>
    </row>
    <row r="34" spans="1:11" ht="15" customHeight="1">
      <c r="A34" s="125">
        <v>3</v>
      </c>
      <c r="B34" s="45" t="s">
        <v>54</v>
      </c>
      <c r="C34" s="38">
        <v>5531</v>
      </c>
      <c r="D34" s="38">
        <v>4427</v>
      </c>
      <c r="E34" s="38">
        <v>3759</v>
      </c>
      <c r="F34" s="12">
        <v>3236</v>
      </c>
      <c r="G34" s="12">
        <v>2849</v>
      </c>
      <c r="H34" s="13">
        <f t="shared" si="17"/>
        <v>-387</v>
      </c>
      <c r="I34" s="14">
        <f t="shared" si="18"/>
        <v>-0.1195920889987639</v>
      </c>
      <c r="J34" s="15">
        <f t="shared" si="19"/>
        <v>-910</v>
      </c>
      <c r="K34" s="16">
        <f t="shared" si="20"/>
        <v>-0.24208566108007448</v>
      </c>
    </row>
    <row r="35" spans="1:11" ht="15" customHeight="1">
      <c r="A35" s="125">
        <v>4</v>
      </c>
      <c r="B35" s="45" t="s">
        <v>29</v>
      </c>
      <c r="C35" s="38">
        <v>3717</v>
      </c>
      <c r="D35" s="38">
        <v>3205</v>
      </c>
      <c r="E35" s="38">
        <v>2843</v>
      </c>
      <c r="F35" s="12">
        <v>2554</v>
      </c>
      <c r="G35" s="12">
        <v>2327</v>
      </c>
      <c r="H35" s="13">
        <f t="shared" si="17"/>
        <v>-227</v>
      </c>
      <c r="I35" s="14">
        <f t="shared" si="18"/>
        <v>-8.8880187940485508E-2</v>
      </c>
      <c r="J35" s="15">
        <f t="shared" si="19"/>
        <v>-516</v>
      </c>
      <c r="K35" s="16">
        <f t="shared" si="20"/>
        <v>-0.18149841716496659</v>
      </c>
    </row>
    <row r="36" spans="1:11" ht="15" customHeight="1">
      <c r="A36" s="125">
        <v>5</v>
      </c>
      <c r="B36" s="45" t="s">
        <v>30</v>
      </c>
      <c r="C36" s="38">
        <v>3912</v>
      </c>
      <c r="D36" s="38">
        <v>3425</v>
      </c>
      <c r="E36" s="38">
        <v>2962</v>
      </c>
      <c r="F36" s="12">
        <v>2795</v>
      </c>
      <c r="G36" s="12">
        <v>2595</v>
      </c>
      <c r="H36" s="13">
        <f t="shared" si="17"/>
        <v>-200</v>
      </c>
      <c r="I36" s="14">
        <f t="shared" si="18"/>
        <v>-7.1556350626118065E-2</v>
      </c>
      <c r="J36" s="15">
        <f t="shared" si="19"/>
        <v>-367</v>
      </c>
      <c r="K36" s="16">
        <f t="shared" si="20"/>
        <v>-0.12390276839972991</v>
      </c>
    </row>
    <row r="37" spans="1:11" ht="15" customHeight="1">
      <c r="A37" s="125">
        <v>6</v>
      </c>
      <c r="B37" s="45" t="s">
        <v>37</v>
      </c>
      <c r="C37" s="38">
        <v>12386</v>
      </c>
      <c r="D37" s="38">
        <v>10523</v>
      </c>
      <c r="E37" s="38">
        <v>9589</v>
      </c>
      <c r="F37" s="12">
        <v>8860</v>
      </c>
      <c r="G37" s="12">
        <v>7820</v>
      </c>
      <c r="H37" s="13">
        <f t="shared" si="17"/>
        <v>-1040</v>
      </c>
      <c r="I37" s="14">
        <f t="shared" si="18"/>
        <v>-0.11738148984198646</v>
      </c>
      <c r="J37" s="15">
        <f t="shared" si="19"/>
        <v>-1769</v>
      </c>
      <c r="K37" s="16">
        <f t="shared" si="20"/>
        <v>-0.18448221920951091</v>
      </c>
    </row>
    <row r="38" spans="1:11" s="83" customFormat="1" ht="25.5" customHeight="1">
      <c r="A38" s="279" t="s">
        <v>164</v>
      </c>
      <c r="B38" s="300"/>
      <c r="C38" s="230">
        <f t="shared" ref="C38:G38" si="21">SUM(C39:C45)</f>
        <v>27941</v>
      </c>
      <c r="D38" s="230">
        <f t="shared" si="21"/>
        <v>24298</v>
      </c>
      <c r="E38" s="230">
        <f t="shared" si="21"/>
        <v>21216</v>
      </c>
      <c r="F38" s="230">
        <f t="shared" si="21"/>
        <v>19426</v>
      </c>
      <c r="G38" s="230">
        <f t="shared" si="21"/>
        <v>17262</v>
      </c>
      <c r="H38" s="227">
        <f t="shared" si="17"/>
        <v>-2164</v>
      </c>
      <c r="I38" s="228">
        <f t="shared" si="18"/>
        <v>-0.11139709667455987</v>
      </c>
      <c r="J38" s="227">
        <f t="shared" si="19"/>
        <v>-3954</v>
      </c>
      <c r="K38" s="229">
        <f t="shared" si="20"/>
        <v>-0.18636877828054299</v>
      </c>
    </row>
    <row r="39" spans="1:11" ht="15" customHeight="1">
      <c r="A39" s="125">
        <v>1</v>
      </c>
      <c r="B39" s="45" t="s">
        <v>26</v>
      </c>
      <c r="C39" s="38">
        <v>2373</v>
      </c>
      <c r="D39" s="38">
        <v>2057</v>
      </c>
      <c r="E39" s="38">
        <v>1803</v>
      </c>
      <c r="F39" s="12">
        <v>1473</v>
      </c>
      <c r="G39" s="12">
        <v>1281</v>
      </c>
      <c r="H39" s="13">
        <f t="shared" si="17"/>
        <v>-192</v>
      </c>
      <c r="I39" s="14">
        <f t="shared" si="18"/>
        <v>-0.13034623217922606</v>
      </c>
      <c r="J39" s="15">
        <f t="shared" si="19"/>
        <v>-522</v>
      </c>
      <c r="K39" s="16">
        <f t="shared" si="20"/>
        <v>-0.28951747088186358</v>
      </c>
    </row>
    <row r="40" spans="1:11" ht="15" customHeight="1">
      <c r="A40" s="125">
        <v>2</v>
      </c>
      <c r="B40" s="45" t="s">
        <v>27</v>
      </c>
      <c r="C40" s="38">
        <v>3103</v>
      </c>
      <c r="D40" s="38">
        <v>2324</v>
      </c>
      <c r="E40" s="38">
        <v>1961</v>
      </c>
      <c r="F40" s="12">
        <v>1495</v>
      </c>
      <c r="G40" s="12">
        <v>1175</v>
      </c>
      <c r="H40" s="13">
        <f t="shared" si="17"/>
        <v>-320</v>
      </c>
      <c r="I40" s="14">
        <f t="shared" si="18"/>
        <v>-0.21404682274247491</v>
      </c>
      <c r="J40" s="15">
        <f t="shared" si="19"/>
        <v>-786</v>
      </c>
      <c r="K40" s="16">
        <f t="shared" si="20"/>
        <v>-0.40081591024987251</v>
      </c>
    </row>
    <row r="41" spans="1:11" ht="15" customHeight="1">
      <c r="A41" s="125">
        <v>3</v>
      </c>
      <c r="B41" s="45" t="s">
        <v>31</v>
      </c>
      <c r="C41" s="38">
        <v>5868</v>
      </c>
      <c r="D41" s="38">
        <v>5273</v>
      </c>
      <c r="E41" s="38">
        <v>4802</v>
      </c>
      <c r="F41" s="12">
        <v>4560</v>
      </c>
      <c r="G41" s="12">
        <v>4080</v>
      </c>
      <c r="H41" s="13">
        <f t="shared" si="17"/>
        <v>-480</v>
      </c>
      <c r="I41" s="14">
        <f t="shared" si="18"/>
        <v>-0.10526315789473684</v>
      </c>
      <c r="J41" s="15">
        <f t="shared" si="19"/>
        <v>-722</v>
      </c>
      <c r="K41" s="16">
        <f t="shared" si="20"/>
        <v>-0.15035401915868388</v>
      </c>
    </row>
    <row r="42" spans="1:11" ht="15" customHeight="1">
      <c r="A42" s="125">
        <v>4</v>
      </c>
      <c r="B42" s="45" t="s">
        <v>32</v>
      </c>
      <c r="C42" s="38">
        <v>5230</v>
      </c>
      <c r="D42" s="38">
        <v>4574</v>
      </c>
      <c r="E42" s="38">
        <v>4100</v>
      </c>
      <c r="F42" s="12">
        <v>3734</v>
      </c>
      <c r="G42" s="12">
        <v>3412</v>
      </c>
      <c r="H42" s="13">
        <f t="shared" si="17"/>
        <v>-322</v>
      </c>
      <c r="I42" s="14">
        <f t="shared" si="18"/>
        <v>-8.6234600964113547E-2</v>
      </c>
      <c r="J42" s="15">
        <f t="shared" si="19"/>
        <v>-688</v>
      </c>
      <c r="K42" s="16">
        <f t="shared" si="20"/>
        <v>-0.1678048780487805</v>
      </c>
    </row>
    <row r="43" spans="1:11" ht="15" customHeight="1">
      <c r="A43" s="125">
        <v>5</v>
      </c>
      <c r="B43" s="45" t="s">
        <v>34</v>
      </c>
      <c r="C43" s="38">
        <v>3863</v>
      </c>
      <c r="D43" s="38">
        <v>3320</v>
      </c>
      <c r="E43" s="38">
        <v>2951</v>
      </c>
      <c r="F43" s="12">
        <v>2864</v>
      </c>
      <c r="G43" s="12">
        <v>2524</v>
      </c>
      <c r="H43" s="13">
        <f t="shared" si="17"/>
        <v>-340</v>
      </c>
      <c r="I43" s="14">
        <f t="shared" si="18"/>
        <v>-0.11871508379888268</v>
      </c>
      <c r="J43" s="15">
        <f t="shared" si="19"/>
        <v>-427</v>
      </c>
      <c r="K43" s="16">
        <f t="shared" si="20"/>
        <v>-0.1446967129786513</v>
      </c>
    </row>
    <row r="44" spans="1:11" ht="15" customHeight="1">
      <c r="A44" s="125">
        <v>6</v>
      </c>
      <c r="B44" s="45" t="s">
        <v>35</v>
      </c>
      <c r="C44" s="38">
        <v>3176</v>
      </c>
      <c r="D44" s="38">
        <v>2810</v>
      </c>
      <c r="E44" s="38">
        <v>1986</v>
      </c>
      <c r="F44" s="12">
        <v>1801</v>
      </c>
      <c r="G44" s="12">
        <v>1638</v>
      </c>
      <c r="H44" s="13">
        <f t="shared" si="17"/>
        <v>-163</v>
      </c>
      <c r="I44" s="14">
        <f t="shared" si="18"/>
        <v>-9.0505274847307055E-2</v>
      </c>
      <c r="J44" s="15">
        <f t="shared" si="19"/>
        <v>-348</v>
      </c>
      <c r="K44" s="16">
        <f t="shared" si="20"/>
        <v>-0.17522658610271905</v>
      </c>
    </row>
    <row r="45" spans="1:11" ht="15" customHeight="1">
      <c r="A45" s="125">
        <v>7</v>
      </c>
      <c r="B45" s="45" t="s">
        <v>39</v>
      </c>
      <c r="C45" s="38">
        <v>4328</v>
      </c>
      <c r="D45" s="38">
        <v>3940</v>
      </c>
      <c r="E45" s="38">
        <v>3613</v>
      </c>
      <c r="F45" s="12">
        <v>3499</v>
      </c>
      <c r="G45" s="12">
        <v>3152</v>
      </c>
      <c r="H45" s="13">
        <f t="shared" si="17"/>
        <v>-347</v>
      </c>
      <c r="I45" s="14">
        <f t="shared" si="18"/>
        <v>-9.9171191769076877E-2</v>
      </c>
      <c r="J45" s="15">
        <f t="shared" si="19"/>
        <v>-461</v>
      </c>
      <c r="K45" s="16">
        <f t="shared" si="20"/>
        <v>-0.12759479656794906</v>
      </c>
    </row>
    <row r="46" spans="1:11" s="83" customFormat="1" ht="25.5" customHeight="1">
      <c r="A46" s="297" t="s">
        <v>165</v>
      </c>
      <c r="B46" s="298"/>
      <c r="C46" s="230">
        <f t="shared" ref="C46:G46" si="22">SUM(C47:C50)</f>
        <v>23177</v>
      </c>
      <c r="D46" s="230">
        <f t="shared" si="22"/>
        <v>20489</v>
      </c>
      <c r="E46" s="230">
        <f t="shared" si="22"/>
        <v>18448</v>
      </c>
      <c r="F46" s="230">
        <f t="shared" si="22"/>
        <v>17941</v>
      </c>
      <c r="G46" s="230">
        <f t="shared" si="22"/>
        <v>15848</v>
      </c>
      <c r="H46" s="227">
        <f>G46-F46</f>
        <v>-2093</v>
      </c>
      <c r="I46" s="228">
        <f>H46/F46</f>
        <v>-0.1166601638704643</v>
      </c>
      <c r="J46" s="227">
        <f>G46-E46</f>
        <v>-2600</v>
      </c>
      <c r="K46" s="229">
        <f>J46/E46</f>
        <v>-0.1409366869037294</v>
      </c>
    </row>
    <row r="47" spans="1:11" ht="15" customHeight="1">
      <c r="A47" s="125">
        <v>1</v>
      </c>
      <c r="B47" s="45" t="s">
        <v>13</v>
      </c>
      <c r="C47" s="38">
        <v>3846</v>
      </c>
      <c r="D47" s="38">
        <v>3290</v>
      </c>
      <c r="E47" s="38">
        <v>3174</v>
      </c>
      <c r="F47" s="12">
        <v>3295</v>
      </c>
      <c r="G47" s="12">
        <v>2842</v>
      </c>
      <c r="H47" s="13">
        <f t="shared" ref="H47:H49" si="23">G47-F47</f>
        <v>-453</v>
      </c>
      <c r="I47" s="14">
        <f t="shared" ref="I47:I49" si="24">H47/F47</f>
        <v>-0.13748103186646435</v>
      </c>
      <c r="J47" s="15">
        <f t="shared" ref="J47:J49" si="25">G47-E47</f>
        <v>-332</v>
      </c>
      <c r="K47" s="16">
        <f t="shared" ref="K47:K49" si="26">J47/E47</f>
        <v>-0.10459987397605545</v>
      </c>
    </row>
    <row r="48" spans="1:11" ht="15" customHeight="1">
      <c r="A48" s="125">
        <v>2</v>
      </c>
      <c r="B48" s="45" t="s">
        <v>14</v>
      </c>
      <c r="C48" s="38">
        <v>7528</v>
      </c>
      <c r="D48" s="38">
        <v>6491</v>
      </c>
      <c r="E48" s="38">
        <v>5869</v>
      </c>
      <c r="F48" s="12">
        <v>5663</v>
      </c>
      <c r="G48" s="12">
        <v>4887</v>
      </c>
      <c r="H48" s="13">
        <f t="shared" si="23"/>
        <v>-776</v>
      </c>
      <c r="I48" s="14">
        <f t="shared" si="24"/>
        <v>-0.13702984283948438</v>
      </c>
      <c r="J48" s="15">
        <f t="shared" si="25"/>
        <v>-982</v>
      </c>
      <c r="K48" s="16">
        <f t="shared" si="26"/>
        <v>-0.16731981598227977</v>
      </c>
    </row>
    <row r="49" spans="1:11" ht="15" customHeight="1">
      <c r="A49" s="125">
        <v>3</v>
      </c>
      <c r="B49" s="45" t="s">
        <v>16</v>
      </c>
      <c r="C49" s="38">
        <v>4154</v>
      </c>
      <c r="D49" s="38">
        <v>3872</v>
      </c>
      <c r="E49" s="38">
        <v>3698</v>
      </c>
      <c r="F49" s="12">
        <v>3669</v>
      </c>
      <c r="G49" s="12">
        <v>3225</v>
      </c>
      <c r="H49" s="13">
        <f t="shared" si="23"/>
        <v>-444</v>
      </c>
      <c r="I49" s="14">
        <f t="shared" si="24"/>
        <v>-0.12101390024529844</v>
      </c>
      <c r="J49" s="15">
        <f t="shared" si="25"/>
        <v>-473</v>
      </c>
      <c r="K49" s="16">
        <f t="shared" si="26"/>
        <v>-0.12790697674418605</v>
      </c>
    </row>
    <row r="50" spans="1:11" s="82" customFormat="1" ht="15" customHeight="1">
      <c r="A50" s="126">
        <v>4</v>
      </c>
      <c r="B50" s="47" t="s">
        <v>15</v>
      </c>
      <c r="C50" s="39">
        <v>7649</v>
      </c>
      <c r="D50" s="39">
        <v>6836</v>
      </c>
      <c r="E50" s="39">
        <v>5707</v>
      </c>
      <c r="F50" s="20">
        <v>5314</v>
      </c>
      <c r="G50" s="20">
        <v>4894</v>
      </c>
      <c r="H50" s="21">
        <f>G50-F50</f>
        <v>-420</v>
      </c>
      <c r="I50" s="22">
        <f>H50/F50</f>
        <v>-7.9036507339104251E-2</v>
      </c>
      <c r="J50" s="23">
        <f>G50-E50</f>
        <v>-813</v>
      </c>
      <c r="K50" s="24">
        <f>J50/E50</f>
        <v>-0.14245663220606272</v>
      </c>
    </row>
    <row r="51" spans="1:11" s="83" customFormat="1" ht="25.5" customHeight="1">
      <c r="A51" s="297" t="s">
        <v>166</v>
      </c>
      <c r="B51" s="298"/>
      <c r="C51" s="230">
        <f t="shared" ref="C51:G51" si="27">SUM(C52:C56)</f>
        <v>15126</v>
      </c>
      <c r="D51" s="230">
        <f t="shared" si="27"/>
        <v>12525</v>
      </c>
      <c r="E51" s="230">
        <f t="shared" si="27"/>
        <v>10961</v>
      </c>
      <c r="F51" s="230">
        <f t="shared" si="27"/>
        <v>10515</v>
      </c>
      <c r="G51" s="230">
        <f t="shared" si="27"/>
        <v>9204</v>
      </c>
      <c r="H51" s="227">
        <f>G51-F51</f>
        <v>-1311</v>
      </c>
      <c r="I51" s="228">
        <f>H51/F51</f>
        <v>-0.12467902995720399</v>
      </c>
      <c r="J51" s="227">
        <f>G51-E51</f>
        <v>-1757</v>
      </c>
      <c r="K51" s="229">
        <f>J51/E51</f>
        <v>-0.1602955934677493</v>
      </c>
    </row>
    <row r="52" spans="1:11" ht="15" customHeight="1">
      <c r="A52" s="125">
        <v>1</v>
      </c>
      <c r="B52" s="45" t="s">
        <v>85</v>
      </c>
      <c r="C52" s="38">
        <v>1561</v>
      </c>
      <c r="D52" s="38">
        <v>1464</v>
      </c>
      <c r="E52" s="38">
        <v>1304</v>
      </c>
      <c r="F52" s="12">
        <v>1308</v>
      </c>
      <c r="G52" s="12">
        <v>1004</v>
      </c>
      <c r="H52" s="13">
        <f t="shared" ref="H52:H56" si="28">G52-F52</f>
        <v>-304</v>
      </c>
      <c r="I52" s="14">
        <f>H52/F52</f>
        <v>-0.23241590214067279</v>
      </c>
      <c r="J52" s="15">
        <f>G52-E52</f>
        <v>-300</v>
      </c>
      <c r="K52" s="16">
        <f>J52/E52</f>
        <v>-0.23006134969325154</v>
      </c>
    </row>
    <row r="53" spans="1:11" ht="15" customHeight="1">
      <c r="A53" s="125">
        <v>2</v>
      </c>
      <c r="B53" s="45" t="s">
        <v>23</v>
      </c>
      <c r="C53" s="38">
        <v>3403</v>
      </c>
      <c r="D53" s="38">
        <v>2659</v>
      </c>
      <c r="E53" s="38">
        <v>2376</v>
      </c>
      <c r="F53" s="12">
        <v>2315</v>
      </c>
      <c r="G53" s="12">
        <v>2124</v>
      </c>
      <c r="H53" s="13">
        <f t="shared" si="28"/>
        <v>-191</v>
      </c>
      <c r="I53" s="14">
        <f t="shared" ref="I53:I55" si="29">H53/F53</f>
        <v>-8.2505399568034557E-2</v>
      </c>
      <c r="J53" s="15">
        <f t="shared" ref="J53:J55" si="30">G53-E53</f>
        <v>-252</v>
      </c>
      <c r="K53" s="16">
        <f t="shared" ref="K53:K55" si="31">J53/E53</f>
        <v>-0.10606060606060606</v>
      </c>
    </row>
    <row r="54" spans="1:11" ht="15" customHeight="1">
      <c r="A54" s="125">
        <v>3</v>
      </c>
      <c r="B54" s="45" t="s">
        <v>24</v>
      </c>
      <c r="C54" s="38">
        <v>2549</v>
      </c>
      <c r="D54" s="38">
        <v>2258</v>
      </c>
      <c r="E54" s="38">
        <v>1939</v>
      </c>
      <c r="F54" s="12">
        <v>1935</v>
      </c>
      <c r="G54" s="12">
        <v>1564</v>
      </c>
      <c r="H54" s="13">
        <f t="shared" si="28"/>
        <v>-371</v>
      </c>
      <c r="I54" s="14">
        <f t="shared" si="29"/>
        <v>-0.19173126614987079</v>
      </c>
      <c r="J54" s="15">
        <f t="shared" si="30"/>
        <v>-375</v>
      </c>
      <c r="K54" s="16">
        <f t="shared" si="31"/>
        <v>-0.19339865910263021</v>
      </c>
    </row>
    <row r="55" spans="1:11" ht="15" customHeight="1">
      <c r="A55" s="125">
        <v>4</v>
      </c>
      <c r="B55" s="45" t="s">
        <v>36</v>
      </c>
      <c r="C55" s="38">
        <v>3784</v>
      </c>
      <c r="D55" s="38">
        <v>3203</v>
      </c>
      <c r="E55" s="38">
        <v>2673</v>
      </c>
      <c r="F55" s="12">
        <v>2498</v>
      </c>
      <c r="G55" s="12">
        <v>2269</v>
      </c>
      <c r="H55" s="13">
        <f t="shared" si="28"/>
        <v>-229</v>
      </c>
      <c r="I55" s="14">
        <f t="shared" si="29"/>
        <v>-9.1673338670936744E-2</v>
      </c>
      <c r="J55" s="15">
        <f t="shared" si="30"/>
        <v>-404</v>
      </c>
      <c r="K55" s="16">
        <f t="shared" si="31"/>
        <v>-0.15114104002992892</v>
      </c>
    </row>
    <row r="56" spans="1:11" s="82" customFormat="1" ht="15" customHeight="1" thickBot="1">
      <c r="A56" s="127">
        <v>5</v>
      </c>
      <c r="B56" s="85" t="s">
        <v>87</v>
      </c>
      <c r="C56" s="64">
        <v>3829</v>
      </c>
      <c r="D56" s="64">
        <v>2941</v>
      </c>
      <c r="E56" s="64">
        <v>2669</v>
      </c>
      <c r="F56" s="29">
        <v>2459</v>
      </c>
      <c r="G56" s="29">
        <v>2243</v>
      </c>
      <c r="H56" s="30">
        <f t="shared" si="28"/>
        <v>-216</v>
      </c>
      <c r="I56" s="31">
        <f t="shared" ref="I56" si="32">H56/F56</f>
        <v>-8.7840585603904023E-2</v>
      </c>
      <c r="J56" s="32">
        <f t="shared" ref="J56" si="33">G56-E56</f>
        <v>-426</v>
      </c>
      <c r="K56" s="33">
        <f t="shared" ref="K56" si="34">J56/E56</f>
        <v>-0.15961034095166729</v>
      </c>
    </row>
    <row r="57" spans="1:11" ht="13.5" thickTop="1"/>
    <row r="89" spans="1:10">
      <c r="C89" s="89"/>
      <c r="D89" s="89"/>
      <c r="E89" s="89"/>
      <c r="F89" s="89"/>
      <c r="G89" s="89"/>
      <c r="H89" s="90"/>
      <c r="I89" s="90"/>
      <c r="J89" s="90"/>
    </row>
    <row r="90" spans="1:10">
      <c r="A90" s="73" t="s">
        <v>113</v>
      </c>
    </row>
  </sheetData>
  <mergeCells count="20">
    <mergeCell ref="A1:K1"/>
    <mergeCell ref="A2:K2"/>
    <mergeCell ref="A3:A4"/>
    <mergeCell ref="B3:B4"/>
    <mergeCell ref="H3:K3"/>
    <mergeCell ref="F3:F4"/>
    <mergeCell ref="E3:E4"/>
    <mergeCell ref="D3:D4"/>
    <mergeCell ref="C3:C4"/>
    <mergeCell ref="G3:G4"/>
    <mergeCell ref="A51:B51"/>
    <mergeCell ref="A13:B13"/>
    <mergeCell ref="A46:B46"/>
    <mergeCell ref="A38:B38"/>
    <mergeCell ref="A5:B5"/>
    <mergeCell ref="A29:B29"/>
    <mergeCell ref="A31:B31"/>
    <mergeCell ref="A20:B20"/>
    <mergeCell ref="A6:B6"/>
    <mergeCell ref="A7:B7"/>
  </mergeCells>
  <phoneticPr fontId="5" type="noConversion"/>
  <printOptions horizontalCentered="1" verticalCentered="1"/>
  <pageMargins left="0.78740157480314965" right="0.39370078740157483" top="0.59055118110236227" bottom="0.59055118110236227" header="0" footer="0"/>
  <pageSetup paperSize="9" scale="68" orientation="portrait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="75" zoomScaleNormal="75" zoomScaleSheetLayoutView="75" workbookViewId="0">
      <selection activeCell="T5" sqref="T5"/>
    </sheetView>
  </sheetViews>
  <sheetFormatPr defaultColWidth="8" defaultRowHeight="12.75"/>
  <cols>
    <col min="1" max="1" width="4.42578125" style="156" customWidth="1"/>
    <col min="2" max="2" width="19.7109375" style="156" customWidth="1"/>
    <col min="3" max="3" width="11.7109375" style="156" customWidth="1"/>
    <col min="4" max="4" width="11" style="156" customWidth="1"/>
    <col min="5" max="5" width="14.85546875" style="156" customWidth="1"/>
    <col min="6" max="6" width="13.28515625" style="156" customWidth="1"/>
    <col min="7" max="7" width="10.5703125" style="156" customWidth="1"/>
    <col min="8" max="8" width="12.5703125" style="156" customWidth="1"/>
    <col min="9" max="9" width="11.85546875" style="156" customWidth="1"/>
    <col min="10" max="10" width="9.28515625" style="156" customWidth="1"/>
    <col min="11" max="11" width="10.42578125" style="156" customWidth="1"/>
    <col min="12" max="247" width="8" style="156"/>
    <col min="248" max="248" width="4.42578125" style="156" customWidth="1"/>
    <col min="249" max="249" width="19.7109375" style="156" customWidth="1"/>
    <col min="250" max="250" width="11.7109375" style="156" customWidth="1"/>
    <col min="251" max="251" width="11" style="156" customWidth="1"/>
    <col min="252" max="252" width="14.85546875" style="156" customWidth="1"/>
    <col min="253" max="253" width="13.28515625" style="156" customWidth="1"/>
    <col min="254" max="254" width="10.5703125" style="156" customWidth="1"/>
    <col min="255" max="255" width="12.5703125" style="156" customWidth="1"/>
    <col min="256" max="256" width="11.85546875" style="156" customWidth="1"/>
    <col min="257" max="257" width="9.28515625" style="156" customWidth="1"/>
    <col min="258" max="258" width="10.42578125" style="156" customWidth="1"/>
    <col min="259" max="259" width="12.42578125" style="156" customWidth="1"/>
    <col min="260" max="260" width="10.85546875" style="156" customWidth="1"/>
    <col min="261" max="261" width="12.7109375" style="156" customWidth="1"/>
    <col min="262" max="262" width="12.28515625" style="156" customWidth="1"/>
    <col min="263" max="263" width="14.85546875" style="156" customWidth="1"/>
    <col min="264" max="264" width="11.85546875" style="156" customWidth="1"/>
    <col min="265" max="265" width="14.85546875" style="156" customWidth="1"/>
    <col min="266" max="266" width="12.28515625" style="156" customWidth="1"/>
    <col min="267" max="503" width="8" style="156"/>
    <col min="504" max="504" width="4.42578125" style="156" customWidth="1"/>
    <col min="505" max="505" width="19.7109375" style="156" customWidth="1"/>
    <col min="506" max="506" width="11.7109375" style="156" customWidth="1"/>
    <col min="507" max="507" width="11" style="156" customWidth="1"/>
    <col min="508" max="508" width="14.85546875" style="156" customWidth="1"/>
    <col min="509" max="509" width="13.28515625" style="156" customWidth="1"/>
    <col min="510" max="510" width="10.5703125" style="156" customWidth="1"/>
    <col min="511" max="511" width="12.5703125" style="156" customWidth="1"/>
    <col min="512" max="512" width="11.85546875" style="156" customWidth="1"/>
    <col min="513" max="513" width="9.28515625" style="156" customWidth="1"/>
    <col min="514" max="514" width="10.42578125" style="156" customWidth="1"/>
    <col min="515" max="515" width="12.42578125" style="156" customWidth="1"/>
    <col min="516" max="516" width="10.85546875" style="156" customWidth="1"/>
    <col min="517" max="517" width="12.7109375" style="156" customWidth="1"/>
    <col min="518" max="518" width="12.28515625" style="156" customWidth="1"/>
    <col min="519" max="519" width="14.85546875" style="156" customWidth="1"/>
    <col min="520" max="520" width="11.85546875" style="156" customWidth="1"/>
    <col min="521" max="521" width="14.85546875" style="156" customWidth="1"/>
    <col min="522" max="522" width="12.28515625" style="156" customWidth="1"/>
    <col min="523" max="759" width="8" style="156"/>
    <col min="760" max="760" width="4.42578125" style="156" customWidth="1"/>
    <col min="761" max="761" width="19.7109375" style="156" customWidth="1"/>
    <col min="762" max="762" width="11.7109375" style="156" customWidth="1"/>
    <col min="763" max="763" width="11" style="156" customWidth="1"/>
    <col min="764" max="764" width="14.85546875" style="156" customWidth="1"/>
    <col min="765" max="765" width="13.28515625" style="156" customWidth="1"/>
    <col min="766" max="766" width="10.5703125" style="156" customWidth="1"/>
    <col min="767" max="767" width="12.5703125" style="156" customWidth="1"/>
    <col min="768" max="768" width="11.85546875" style="156" customWidth="1"/>
    <col min="769" max="769" width="9.28515625" style="156" customWidth="1"/>
    <col min="770" max="770" width="10.42578125" style="156" customWidth="1"/>
    <col min="771" max="771" width="12.42578125" style="156" customWidth="1"/>
    <col min="772" max="772" width="10.85546875" style="156" customWidth="1"/>
    <col min="773" max="773" width="12.7109375" style="156" customWidth="1"/>
    <col min="774" max="774" width="12.28515625" style="156" customWidth="1"/>
    <col min="775" max="775" width="14.85546875" style="156" customWidth="1"/>
    <col min="776" max="776" width="11.85546875" style="156" customWidth="1"/>
    <col min="777" max="777" width="14.85546875" style="156" customWidth="1"/>
    <col min="778" max="778" width="12.28515625" style="156" customWidth="1"/>
    <col min="779" max="1015" width="8" style="156"/>
    <col min="1016" max="1016" width="4.42578125" style="156" customWidth="1"/>
    <col min="1017" max="1017" width="19.7109375" style="156" customWidth="1"/>
    <col min="1018" max="1018" width="11.7109375" style="156" customWidth="1"/>
    <col min="1019" max="1019" width="11" style="156" customWidth="1"/>
    <col min="1020" max="1020" width="14.85546875" style="156" customWidth="1"/>
    <col min="1021" max="1021" width="13.28515625" style="156" customWidth="1"/>
    <col min="1022" max="1022" width="10.5703125" style="156" customWidth="1"/>
    <col min="1023" max="1023" width="12.5703125" style="156" customWidth="1"/>
    <col min="1024" max="1024" width="11.85546875" style="156" customWidth="1"/>
    <col min="1025" max="1025" width="9.28515625" style="156" customWidth="1"/>
    <col min="1026" max="1026" width="10.42578125" style="156" customWidth="1"/>
    <col min="1027" max="1027" width="12.42578125" style="156" customWidth="1"/>
    <col min="1028" max="1028" width="10.85546875" style="156" customWidth="1"/>
    <col min="1029" max="1029" width="12.7109375" style="156" customWidth="1"/>
    <col min="1030" max="1030" width="12.28515625" style="156" customWidth="1"/>
    <col min="1031" max="1031" width="14.85546875" style="156" customWidth="1"/>
    <col min="1032" max="1032" width="11.85546875" style="156" customWidth="1"/>
    <col min="1033" max="1033" width="14.85546875" style="156" customWidth="1"/>
    <col min="1034" max="1034" width="12.28515625" style="156" customWidth="1"/>
    <col min="1035" max="1271" width="8" style="156"/>
    <col min="1272" max="1272" width="4.42578125" style="156" customWidth="1"/>
    <col min="1273" max="1273" width="19.7109375" style="156" customWidth="1"/>
    <col min="1274" max="1274" width="11.7109375" style="156" customWidth="1"/>
    <col min="1275" max="1275" width="11" style="156" customWidth="1"/>
    <col min="1276" max="1276" width="14.85546875" style="156" customWidth="1"/>
    <col min="1277" max="1277" width="13.28515625" style="156" customWidth="1"/>
    <col min="1278" max="1278" width="10.5703125" style="156" customWidth="1"/>
    <col min="1279" max="1279" width="12.5703125" style="156" customWidth="1"/>
    <col min="1280" max="1280" width="11.85546875" style="156" customWidth="1"/>
    <col min="1281" max="1281" width="9.28515625" style="156" customWidth="1"/>
    <col min="1282" max="1282" width="10.42578125" style="156" customWidth="1"/>
    <col min="1283" max="1283" width="12.42578125" style="156" customWidth="1"/>
    <col min="1284" max="1284" width="10.85546875" style="156" customWidth="1"/>
    <col min="1285" max="1285" width="12.7109375" style="156" customWidth="1"/>
    <col min="1286" max="1286" width="12.28515625" style="156" customWidth="1"/>
    <col min="1287" max="1287" width="14.85546875" style="156" customWidth="1"/>
    <col min="1288" max="1288" width="11.85546875" style="156" customWidth="1"/>
    <col min="1289" max="1289" width="14.85546875" style="156" customWidth="1"/>
    <col min="1290" max="1290" width="12.28515625" style="156" customWidth="1"/>
    <col min="1291" max="1527" width="8" style="156"/>
    <col min="1528" max="1528" width="4.42578125" style="156" customWidth="1"/>
    <col min="1529" max="1529" width="19.7109375" style="156" customWidth="1"/>
    <col min="1530" max="1530" width="11.7109375" style="156" customWidth="1"/>
    <col min="1531" max="1531" width="11" style="156" customWidth="1"/>
    <col min="1532" max="1532" width="14.85546875" style="156" customWidth="1"/>
    <col min="1533" max="1533" width="13.28515625" style="156" customWidth="1"/>
    <col min="1534" max="1534" width="10.5703125" style="156" customWidth="1"/>
    <col min="1535" max="1535" width="12.5703125" style="156" customWidth="1"/>
    <col min="1536" max="1536" width="11.85546875" style="156" customWidth="1"/>
    <col min="1537" max="1537" width="9.28515625" style="156" customWidth="1"/>
    <col min="1538" max="1538" width="10.42578125" style="156" customWidth="1"/>
    <col min="1539" max="1539" width="12.42578125" style="156" customWidth="1"/>
    <col min="1540" max="1540" width="10.85546875" style="156" customWidth="1"/>
    <col min="1541" max="1541" width="12.7109375" style="156" customWidth="1"/>
    <col min="1542" max="1542" width="12.28515625" style="156" customWidth="1"/>
    <col min="1543" max="1543" width="14.85546875" style="156" customWidth="1"/>
    <col min="1544" max="1544" width="11.85546875" style="156" customWidth="1"/>
    <col min="1545" max="1545" width="14.85546875" style="156" customWidth="1"/>
    <col min="1546" max="1546" width="12.28515625" style="156" customWidth="1"/>
    <col min="1547" max="1783" width="8" style="156"/>
    <col min="1784" max="1784" width="4.42578125" style="156" customWidth="1"/>
    <col min="1785" max="1785" width="19.7109375" style="156" customWidth="1"/>
    <col min="1786" max="1786" width="11.7109375" style="156" customWidth="1"/>
    <col min="1787" max="1787" width="11" style="156" customWidth="1"/>
    <col min="1788" max="1788" width="14.85546875" style="156" customWidth="1"/>
    <col min="1789" max="1789" width="13.28515625" style="156" customWidth="1"/>
    <col min="1790" max="1790" width="10.5703125" style="156" customWidth="1"/>
    <col min="1791" max="1791" width="12.5703125" style="156" customWidth="1"/>
    <col min="1792" max="1792" width="11.85546875" style="156" customWidth="1"/>
    <col min="1793" max="1793" width="9.28515625" style="156" customWidth="1"/>
    <col min="1794" max="1794" width="10.42578125" style="156" customWidth="1"/>
    <col min="1795" max="1795" width="12.42578125" style="156" customWidth="1"/>
    <col min="1796" max="1796" width="10.85546875" style="156" customWidth="1"/>
    <col min="1797" max="1797" width="12.7109375" style="156" customWidth="1"/>
    <col min="1798" max="1798" width="12.28515625" style="156" customWidth="1"/>
    <col min="1799" max="1799" width="14.85546875" style="156" customWidth="1"/>
    <col min="1800" max="1800" width="11.85546875" style="156" customWidth="1"/>
    <col min="1801" max="1801" width="14.85546875" style="156" customWidth="1"/>
    <col min="1802" max="1802" width="12.28515625" style="156" customWidth="1"/>
    <col min="1803" max="2039" width="8" style="156"/>
    <col min="2040" max="2040" width="4.42578125" style="156" customWidth="1"/>
    <col min="2041" max="2041" width="19.7109375" style="156" customWidth="1"/>
    <col min="2042" max="2042" width="11.7109375" style="156" customWidth="1"/>
    <col min="2043" max="2043" width="11" style="156" customWidth="1"/>
    <col min="2044" max="2044" width="14.85546875" style="156" customWidth="1"/>
    <col min="2045" max="2045" width="13.28515625" style="156" customWidth="1"/>
    <col min="2046" max="2046" width="10.5703125" style="156" customWidth="1"/>
    <col min="2047" max="2047" width="12.5703125" style="156" customWidth="1"/>
    <col min="2048" max="2048" width="11.85546875" style="156" customWidth="1"/>
    <col min="2049" max="2049" width="9.28515625" style="156" customWidth="1"/>
    <col min="2050" max="2050" width="10.42578125" style="156" customWidth="1"/>
    <col min="2051" max="2051" width="12.42578125" style="156" customWidth="1"/>
    <col min="2052" max="2052" width="10.85546875" style="156" customWidth="1"/>
    <col min="2053" max="2053" width="12.7109375" style="156" customWidth="1"/>
    <col min="2054" max="2054" width="12.28515625" style="156" customWidth="1"/>
    <col min="2055" max="2055" width="14.85546875" style="156" customWidth="1"/>
    <col min="2056" max="2056" width="11.85546875" style="156" customWidth="1"/>
    <col min="2057" max="2057" width="14.85546875" style="156" customWidth="1"/>
    <col min="2058" max="2058" width="12.28515625" style="156" customWidth="1"/>
    <col min="2059" max="2295" width="8" style="156"/>
    <col min="2296" max="2296" width="4.42578125" style="156" customWidth="1"/>
    <col min="2297" max="2297" width="19.7109375" style="156" customWidth="1"/>
    <col min="2298" max="2298" width="11.7109375" style="156" customWidth="1"/>
    <col min="2299" max="2299" width="11" style="156" customWidth="1"/>
    <col min="2300" max="2300" width="14.85546875" style="156" customWidth="1"/>
    <col min="2301" max="2301" width="13.28515625" style="156" customWidth="1"/>
    <col min="2302" max="2302" width="10.5703125" style="156" customWidth="1"/>
    <col min="2303" max="2303" width="12.5703125" style="156" customWidth="1"/>
    <col min="2304" max="2304" width="11.85546875" style="156" customWidth="1"/>
    <col min="2305" max="2305" width="9.28515625" style="156" customWidth="1"/>
    <col min="2306" max="2306" width="10.42578125" style="156" customWidth="1"/>
    <col min="2307" max="2307" width="12.42578125" style="156" customWidth="1"/>
    <col min="2308" max="2308" width="10.85546875" style="156" customWidth="1"/>
    <col min="2309" max="2309" width="12.7109375" style="156" customWidth="1"/>
    <col min="2310" max="2310" width="12.28515625" style="156" customWidth="1"/>
    <col min="2311" max="2311" width="14.85546875" style="156" customWidth="1"/>
    <col min="2312" max="2312" width="11.85546875" style="156" customWidth="1"/>
    <col min="2313" max="2313" width="14.85546875" style="156" customWidth="1"/>
    <col min="2314" max="2314" width="12.28515625" style="156" customWidth="1"/>
    <col min="2315" max="2551" width="8" style="156"/>
    <col min="2552" max="2552" width="4.42578125" style="156" customWidth="1"/>
    <col min="2553" max="2553" width="19.7109375" style="156" customWidth="1"/>
    <col min="2554" max="2554" width="11.7109375" style="156" customWidth="1"/>
    <col min="2555" max="2555" width="11" style="156" customWidth="1"/>
    <col min="2556" max="2556" width="14.85546875" style="156" customWidth="1"/>
    <col min="2557" max="2557" width="13.28515625" style="156" customWidth="1"/>
    <col min="2558" max="2558" width="10.5703125" style="156" customWidth="1"/>
    <col min="2559" max="2559" width="12.5703125" style="156" customWidth="1"/>
    <col min="2560" max="2560" width="11.85546875" style="156" customWidth="1"/>
    <col min="2561" max="2561" width="9.28515625" style="156" customWidth="1"/>
    <col min="2562" max="2562" width="10.42578125" style="156" customWidth="1"/>
    <col min="2563" max="2563" width="12.42578125" style="156" customWidth="1"/>
    <col min="2564" max="2564" width="10.85546875" style="156" customWidth="1"/>
    <col min="2565" max="2565" width="12.7109375" style="156" customWidth="1"/>
    <col min="2566" max="2566" width="12.28515625" style="156" customWidth="1"/>
    <col min="2567" max="2567" width="14.85546875" style="156" customWidth="1"/>
    <col min="2568" max="2568" width="11.85546875" style="156" customWidth="1"/>
    <col min="2569" max="2569" width="14.85546875" style="156" customWidth="1"/>
    <col min="2570" max="2570" width="12.28515625" style="156" customWidth="1"/>
    <col min="2571" max="2807" width="8" style="156"/>
    <col min="2808" max="2808" width="4.42578125" style="156" customWidth="1"/>
    <col min="2809" max="2809" width="19.7109375" style="156" customWidth="1"/>
    <col min="2810" max="2810" width="11.7109375" style="156" customWidth="1"/>
    <col min="2811" max="2811" width="11" style="156" customWidth="1"/>
    <col min="2812" max="2812" width="14.85546875" style="156" customWidth="1"/>
    <col min="2813" max="2813" width="13.28515625" style="156" customWidth="1"/>
    <col min="2814" max="2814" width="10.5703125" style="156" customWidth="1"/>
    <col min="2815" max="2815" width="12.5703125" style="156" customWidth="1"/>
    <col min="2816" max="2816" width="11.85546875" style="156" customWidth="1"/>
    <col min="2817" max="2817" width="9.28515625" style="156" customWidth="1"/>
    <col min="2818" max="2818" width="10.42578125" style="156" customWidth="1"/>
    <col min="2819" max="2819" width="12.42578125" style="156" customWidth="1"/>
    <col min="2820" max="2820" width="10.85546875" style="156" customWidth="1"/>
    <col min="2821" max="2821" width="12.7109375" style="156" customWidth="1"/>
    <col min="2822" max="2822" width="12.28515625" style="156" customWidth="1"/>
    <col min="2823" max="2823" width="14.85546875" style="156" customWidth="1"/>
    <col min="2824" max="2824" width="11.85546875" style="156" customWidth="1"/>
    <col min="2825" max="2825" width="14.85546875" style="156" customWidth="1"/>
    <col min="2826" max="2826" width="12.28515625" style="156" customWidth="1"/>
    <col min="2827" max="3063" width="8" style="156"/>
    <col min="3064" max="3064" width="4.42578125" style="156" customWidth="1"/>
    <col min="3065" max="3065" width="19.7109375" style="156" customWidth="1"/>
    <col min="3066" max="3066" width="11.7109375" style="156" customWidth="1"/>
    <col min="3067" max="3067" width="11" style="156" customWidth="1"/>
    <col min="3068" max="3068" width="14.85546875" style="156" customWidth="1"/>
    <col min="3069" max="3069" width="13.28515625" style="156" customWidth="1"/>
    <col min="3070" max="3070" width="10.5703125" style="156" customWidth="1"/>
    <col min="3071" max="3071" width="12.5703125" style="156" customWidth="1"/>
    <col min="3072" max="3072" width="11.85546875" style="156" customWidth="1"/>
    <col min="3073" max="3073" width="9.28515625" style="156" customWidth="1"/>
    <col min="3074" max="3074" width="10.42578125" style="156" customWidth="1"/>
    <col min="3075" max="3075" width="12.42578125" style="156" customWidth="1"/>
    <col min="3076" max="3076" width="10.85546875" style="156" customWidth="1"/>
    <col min="3077" max="3077" width="12.7109375" style="156" customWidth="1"/>
    <col min="3078" max="3078" width="12.28515625" style="156" customWidth="1"/>
    <col min="3079" max="3079" width="14.85546875" style="156" customWidth="1"/>
    <col min="3080" max="3080" width="11.85546875" style="156" customWidth="1"/>
    <col min="3081" max="3081" width="14.85546875" style="156" customWidth="1"/>
    <col min="3082" max="3082" width="12.28515625" style="156" customWidth="1"/>
    <col min="3083" max="3319" width="8" style="156"/>
    <col min="3320" max="3320" width="4.42578125" style="156" customWidth="1"/>
    <col min="3321" max="3321" width="19.7109375" style="156" customWidth="1"/>
    <col min="3322" max="3322" width="11.7109375" style="156" customWidth="1"/>
    <col min="3323" max="3323" width="11" style="156" customWidth="1"/>
    <col min="3324" max="3324" width="14.85546875" style="156" customWidth="1"/>
    <col min="3325" max="3325" width="13.28515625" style="156" customWidth="1"/>
    <col min="3326" max="3326" width="10.5703125" style="156" customWidth="1"/>
    <col min="3327" max="3327" width="12.5703125" style="156" customWidth="1"/>
    <col min="3328" max="3328" width="11.85546875" style="156" customWidth="1"/>
    <col min="3329" max="3329" width="9.28515625" style="156" customWidth="1"/>
    <col min="3330" max="3330" width="10.42578125" style="156" customWidth="1"/>
    <col min="3331" max="3331" width="12.42578125" style="156" customWidth="1"/>
    <col min="3332" max="3332" width="10.85546875" style="156" customWidth="1"/>
    <col min="3333" max="3333" width="12.7109375" style="156" customWidth="1"/>
    <col min="3334" max="3334" width="12.28515625" style="156" customWidth="1"/>
    <col min="3335" max="3335" width="14.85546875" style="156" customWidth="1"/>
    <col min="3336" max="3336" width="11.85546875" style="156" customWidth="1"/>
    <col min="3337" max="3337" width="14.85546875" style="156" customWidth="1"/>
    <col min="3338" max="3338" width="12.28515625" style="156" customWidth="1"/>
    <col min="3339" max="3575" width="8" style="156"/>
    <col min="3576" max="3576" width="4.42578125" style="156" customWidth="1"/>
    <col min="3577" max="3577" width="19.7109375" style="156" customWidth="1"/>
    <col min="3578" max="3578" width="11.7109375" style="156" customWidth="1"/>
    <col min="3579" max="3579" width="11" style="156" customWidth="1"/>
    <col min="3580" max="3580" width="14.85546875" style="156" customWidth="1"/>
    <col min="3581" max="3581" width="13.28515625" style="156" customWidth="1"/>
    <col min="3582" max="3582" width="10.5703125" style="156" customWidth="1"/>
    <col min="3583" max="3583" width="12.5703125" style="156" customWidth="1"/>
    <col min="3584" max="3584" width="11.85546875" style="156" customWidth="1"/>
    <col min="3585" max="3585" width="9.28515625" style="156" customWidth="1"/>
    <col min="3586" max="3586" width="10.42578125" style="156" customWidth="1"/>
    <col min="3587" max="3587" width="12.42578125" style="156" customWidth="1"/>
    <col min="3588" max="3588" width="10.85546875" style="156" customWidth="1"/>
    <col min="3589" max="3589" width="12.7109375" style="156" customWidth="1"/>
    <col min="3590" max="3590" width="12.28515625" style="156" customWidth="1"/>
    <col min="3591" max="3591" width="14.85546875" style="156" customWidth="1"/>
    <col min="3592" max="3592" width="11.85546875" style="156" customWidth="1"/>
    <col min="3593" max="3593" width="14.85546875" style="156" customWidth="1"/>
    <col min="3594" max="3594" width="12.28515625" style="156" customWidth="1"/>
    <col min="3595" max="3831" width="8" style="156"/>
    <col min="3832" max="3832" width="4.42578125" style="156" customWidth="1"/>
    <col min="3833" max="3833" width="19.7109375" style="156" customWidth="1"/>
    <col min="3834" max="3834" width="11.7109375" style="156" customWidth="1"/>
    <col min="3835" max="3835" width="11" style="156" customWidth="1"/>
    <col min="3836" max="3836" width="14.85546875" style="156" customWidth="1"/>
    <col min="3837" max="3837" width="13.28515625" style="156" customWidth="1"/>
    <col min="3838" max="3838" width="10.5703125" style="156" customWidth="1"/>
    <col min="3839" max="3839" width="12.5703125" style="156" customWidth="1"/>
    <col min="3840" max="3840" width="11.85546875" style="156" customWidth="1"/>
    <col min="3841" max="3841" width="9.28515625" style="156" customWidth="1"/>
    <col min="3842" max="3842" width="10.42578125" style="156" customWidth="1"/>
    <col min="3843" max="3843" width="12.42578125" style="156" customWidth="1"/>
    <col min="3844" max="3844" width="10.85546875" style="156" customWidth="1"/>
    <col min="3845" max="3845" width="12.7109375" style="156" customWidth="1"/>
    <col min="3846" max="3846" width="12.28515625" style="156" customWidth="1"/>
    <col min="3847" max="3847" width="14.85546875" style="156" customWidth="1"/>
    <col min="3848" max="3848" width="11.85546875" style="156" customWidth="1"/>
    <col min="3849" max="3849" width="14.85546875" style="156" customWidth="1"/>
    <col min="3850" max="3850" width="12.28515625" style="156" customWidth="1"/>
    <col min="3851" max="4087" width="8" style="156"/>
    <col min="4088" max="4088" width="4.42578125" style="156" customWidth="1"/>
    <col min="4089" max="4089" width="19.7109375" style="156" customWidth="1"/>
    <col min="4090" max="4090" width="11.7109375" style="156" customWidth="1"/>
    <col min="4091" max="4091" width="11" style="156" customWidth="1"/>
    <col min="4092" max="4092" width="14.85546875" style="156" customWidth="1"/>
    <col min="4093" max="4093" width="13.28515625" style="156" customWidth="1"/>
    <col min="4094" max="4094" width="10.5703125" style="156" customWidth="1"/>
    <col min="4095" max="4095" width="12.5703125" style="156" customWidth="1"/>
    <col min="4096" max="4096" width="11.85546875" style="156" customWidth="1"/>
    <col min="4097" max="4097" width="9.28515625" style="156" customWidth="1"/>
    <col min="4098" max="4098" width="10.42578125" style="156" customWidth="1"/>
    <col min="4099" max="4099" width="12.42578125" style="156" customWidth="1"/>
    <col min="4100" max="4100" width="10.85546875" style="156" customWidth="1"/>
    <col min="4101" max="4101" width="12.7109375" style="156" customWidth="1"/>
    <col min="4102" max="4102" width="12.28515625" style="156" customWidth="1"/>
    <col min="4103" max="4103" width="14.85546875" style="156" customWidth="1"/>
    <col min="4104" max="4104" width="11.85546875" style="156" customWidth="1"/>
    <col min="4105" max="4105" width="14.85546875" style="156" customWidth="1"/>
    <col min="4106" max="4106" width="12.28515625" style="156" customWidth="1"/>
    <col min="4107" max="4343" width="8" style="156"/>
    <col min="4344" max="4344" width="4.42578125" style="156" customWidth="1"/>
    <col min="4345" max="4345" width="19.7109375" style="156" customWidth="1"/>
    <col min="4346" max="4346" width="11.7109375" style="156" customWidth="1"/>
    <col min="4347" max="4347" width="11" style="156" customWidth="1"/>
    <col min="4348" max="4348" width="14.85546875" style="156" customWidth="1"/>
    <col min="4349" max="4349" width="13.28515625" style="156" customWidth="1"/>
    <col min="4350" max="4350" width="10.5703125" style="156" customWidth="1"/>
    <col min="4351" max="4351" width="12.5703125" style="156" customWidth="1"/>
    <col min="4352" max="4352" width="11.85546875" style="156" customWidth="1"/>
    <col min="4353" max="4353" width="9.28515625" style="156" customWidth="1"/>
    <col min="4354" max="4354" width="10.42578125" style="156" customWidth="1"/>
    <col min="4355" max="4355" width="12.42578125" style="156" customWidth="1"/>
    <col min="4356" max="4356" width="10.85546875" style="156" customWidth="1"/>
    <col min="4357" max="4357" width="12.7109375" style="156" customWidth="1"/>
    <col min="4358" max="4358" width="12.28515625" style="156" customWidth="1"/>
    <col min="4359" max="4359" width="14.85546875" style="156" customWidth="1"/>
    <col min="4360" max="4360" width="11.85546875" style="156" customWidth="1"/>
    <col min="4361" max="4361" width="14.85546875" style="156" customWidth="1"/>
    <col min="4362" max="4362" width="12.28515625" style="156" customWidth="1"/>
    <col min="4363" max="4599" width="8" style="156"/>
    <col min="4600" max="4600" width="4.42578125" style="156" customWidth="1"/>
    <col min="4601" max="4601" width="19.7109375" style="156" customWidth="1"/>
    <col min="4602" max="4602" width="11.7109375" style="156" customWidth="1"/>
    <col min="4603" max="4603" width="11" style="156" customWidth="1"/>
    <col min="4604" max="4604" width="14.85546875" style="156" customWidth="1"/>
    <col min="4605" max="4605" width="13.28515625" style="156" customWidth="1"/>
    <col min="4606" max="4606" width="10.5703125" style="156" customWidth="1"/>
    <col min="4607" max="4607" width="12.5703125" style="156" customWidth="1"/>
    <col min="4608" max="4608" width="11.85546875" style="156" customWidth="1"/>
    <col min="4609" max="4609" width="9.28515625" style="156" customWidth="1"/>
    <col min="4610" max="4610" width="10.42578125" style="156" customWidth="1"/>
    <col min="4611" max="4611" width="12.42578125" style="156" customWidth="1"/>
    <col min="4612" max="4612" width="10.85546875" style="156" customWidth="1"/>
    <col min="4613" max="4613" width="12.7109375" style="156" customWidth="1"/>
    <col min="4614" max="4614" width="12.28515625" style="156" customWidth="1"/>
    <col min="4615" max="4615" width="14.85546875" style="156" customWidth="1"/>
    <col min="4616" max="4616" width="11.85546875" style="156" customWidth="1"/>
    <col min="4617" max="4617" width="14.85546875" style="156" customWidth="1"/>
    <col min="4618" max="4618" width="12.28515625" style="156" customWidth="1"/>
    <col min="4619" max="4855" width="8" style="156"/>
    <col min="4856" max="4856" width="4.42578125" style="156" customWidth="1"/>
    <col min="4857" max="4857" width="19.7109375" style="156" customWidth="1"/>
    <col min="4858" max="4858" width="11.7109375" style="156" customWidth="1"/>
    <col min="4859" max="4859" width="11" style="156" customWidth="1"/>
    <col min="4860" max="4860" width="14.85546875" style="156" customWidth="1"/>
    <col min="4861" max="4861" width="13.28515625" style="156" customWidth="1"/>
    <col min="4862" max="4862" width="10.5703125" style="156" customWidth="1"/>
    <col min="4863" max="4863" width="12.5703125" style="156" customWidth="1"/>
    <col min="4864" max="4864" width="11.85546875" style="156" customWidth="1"/>
    <col min="4865" max="4865" width="9.28515625" style="156" customWidth="1"/>
    <col min="4866" max="4866" width="10.42578125" style="156" customWidth="1"/>
    <col min="4867" max="4867" width="12.42578125" style="156" customWidth="1"/>
    <col min="4868" max="4868" width="10.85546875" style="156" customWidth="1"/>
    <col min="4869" max="4869" width="12.7109375" style="156" customWidth="1"/>
    <col min="4870" max="4870" width="12.28515625" style="156" customWidth="1"/>
    <col min="4871" max="4871" width="14.85546875" style="156" customWidth="1"/>
    <col min="4872" max="4872" width="11.85546875" style="156" customWidth="1"/>
    <col min="4873" max="4873" width="14.85546875" style="156" customWidth="1"/>
    <col min="4874" max="4874" width="12.28515625" style="156" customWidth="1"/>
    <col min="4875" max="5111" width="8" style="156"/>
    <col min="5112" max="5112" width="4.42578125" style="156" customWidth="1"/>
    <col min="5113" max="5113" width="19.7109375" style="156" customWidth="1"/>
    <col min="5114" max="5114" width="11.7109375" style="156" customWidth="1"/>
    <col min="5115" max="5115" width="11" style="156" customWidth="1"/>
    <col min="5116" max="5116" width="14.85546875" style="156" customWidth="1"/>
    <col min="5117" max="5117" width="13.28515625" style="156" customWidth="1"/>
    <col min="5118" max="5118" width="10.5703125" style="156" customWidth="1"/>
    <col min="5119" max="5119" width="12.5703125" style="156" customWidth="1"/>
    <col min="5120" max="5120" width="11.85546875" style="156" customWidth="1"/>
    <col min="5121" max="5121" width="9.28515625" style="156" customWidth="1"/>
    <col min="5122" max="5122" width="10.42578125" style="156" customWidth="1"/>
    <col min="5123" max="5123" width="12.42578125" style="156" customWidth="1"/>
    <col min="5124" max="5124" width="10.85546875" style="156" customWidth="1"/>
    <col min="5125" max="5125" width="12.7109375" style="156" customWidth="1"/>
    <col min="5126" max="5126" width="12.28515625" style="156" customWidth="1"/>
    <col min="5127" max="5127" width="14.85546875" style="156" customWidth="1"/>
    <col min="5128" max="5128" width="11.85546875" style="156" customWidth="1"/>
    <col min="5129" max="5129" width="14.85546875" style="156" customWidth="1"/>
    <col min="5130" max="5130" width="12.28515625" style="156" customWidth="1"/>
    <col min="5131" max="5367" width="8" style="156"/>
    <col min="5368" max="5368" width="4.42578125" style="156" customWidth="1"/>
    <col min="5369" max="5369" width="19.7109375" style="156" customWidth="1"/>
    <col min="5370" max="5370" width="11.7109375" style="156" customWidth="1"/>
    <col min="5371" max="5371" width="11" style="156" customWidth="1"/>
    <col min="5372" max="5372" width="14.85546875" style="156" customWidth="1"/>
    <col min="5373" max="5373" width="13.28515625" style="156" customWidth="1"/>
    <col min="5374" max="5374" width="10.5703125" style="156" customWidth="1"/>
    <col min="5375" max="5375" width="12.5703125" style="156" customWidth="1"/>
    <col min="5376" max="5376" width="11.85546875" style="156" customWidth="1"/>
    <col min="5377" max="5377" width="9.28515625" style="156" customWidth="1"/>
    <col min="5378" max="5378" width="10.42578125" style="156" customWidth="1"/>
    <col min="5379" max="5379" width="12.42578125" style="156" customWidth="1"/>
    <col min="5380" max="5380" width="10.85546875" style="156" customWidth="1"/>
    <col min="5381" max="5381" width="12.7109375" style="156" customWidth="1"/>
    <col min="5382" max="5382" width="12.28515625" style="156" customWidth="1"/>
    <col min="5383" max="5383" width="14.85546875" style="156" customWidth="1"/>
    <col min="5384" max="5384" width="11.85546875" style="156" customWidth="1"/>
    <col min="5385" max="5385" width="14.85546875" style="156" customWidth="1"/>
    <col min="5386" max="5386" width="12.28515625" style="156" customWidth="1"/>
    <col min="5387" max="5623" width="8" style="156"/>
    <col min="5624" max="5624" width="4.42578125" style="156" customWidth="1"/>
    <col min="5625" max="5625" width="19.7109375" style="156" customWidth="1"/>
    <col min="5626" max="5626" width="11.7109375" style="156" customWidth="1"/>
    <col min="5627" max="5627" width="11" style="156" customWidth="1"/>
    <col min="5628" max="5628" width="14.85546875" style="156" customWidth="1"/>
    <col min="5629" max="5629" width="13.28515625" style="156" customWidth="1"/>
    <col min="5630" max="5630" width="10.5703125" style="156" customWidth="1"/>
    <col min="5631" max="5631" width="12.5703125" style="156" customWidth="1"/>
    <col min="5632" max="5632" width="11.85546875" style="156" customWidth="1"/>
    <col min="5633" max="5633" width="9.28515625" style="156" customWidth="1"/>
    <col min="5634" max="5634" width="10.42578125" style="156" customWidth="1"/>
    <col min="5635" max="5635" width="12.42578125" style="156" customWidth="1"/>
    <col min="5636" max="5636" width="10.85546875" style="156" customWidth="1"/>
    <col min="5637" max="5637" width="12.7109375" style="156" customWidth="1"/>
    <col min="5638" max="5638" width="12.28515625" style="156" customWidth="1"/>
    <col min="5639" max="5639" width="14.85546875" style="156" customWidth="1"/>
    <col min="5640" max="5640" width="11.85546875" style="156" customWidth="1"/>
    <col min="5641" max="5641" width="14.85546875" style="156" customWidth="1"/>
    <col min="5642" max="5642" width="12.28515625" style="156" customWidth="1"/>
    <col min="5643" max="5879" width="8" style="156"/>
    <col min="5880" max="5880" width="4.42578125" style="156" customWidth="1"/>
    <col min="5881" max="5881" width="19.7109375" style="156" customWidth="1"/>
    <col min="5882" max="5882" width="11.7109375" style="156" customWidth="1"/>
    <col min="5883" max="5883" width="11" style="156" customWidth="1"/>
    <col min="5884" max="5884" width="14.85546875" style="156" customWidth="1"/>
    <col min="5885" max="5885" width="13.28515625" style="156" customWidth="1"/>
    <col min="5886" max="5886" width="10.5703125" style="156" customWidth="1"/>
    <col min="5887" max="5887" width="12.5703125" style="156" customWidth="1"/>
    <col min="5888" max="5888" width="11.85546875" style="156" customWidth="1"/>
    <col min="5889" max="5889" width="9.28515625" style="156" customWidth="1"/>
    <col min="5890" max="5890" width="10.42578125" style="156" customWidth="1"/>
    <col min="5891" max="5891" width="12.42578125" style="156" customWidth="1"/>
    <col min="5892" max="5892" width="10.85546875" style="156" customWidth="1"/>
    <col min="5893" max="5893" width="12.7109375" style="156" customWidth="1"/>
    <col min="5894" max="5894" width="12.28515625" style="156" customWidth="1"/>
    <col min="5895" max="5895" width="14.85546875" style="156" customWidth="1"/>
    <col min="5896" max="5896" width="11.85546875" style="156" customWidth="1"/>
    <col min="5897" max="5897" width="14.85546875" style="156" customWidth="1"/>
    <col min="5898" max="5898" width="12.28515625" style="156" customWidth="1"/>
    <col min="5899" max="6135" width="8" style="156"/>
    <col min="6136" max="6136" width="4.42578125" style="156" customWidth="1"/>
    <col min="6137" max="6137" width="19.7109375" style="156" customWidth="1"/>
    <col min="6138" max="6138" width="11.7109375" style="156" customWidth="1"/>
    <col min="6139" max="6139" width="11" style="156" customWidth="1"/>
    <col min="6140" max="6140" width="14.85546875" style="156" customWidth="1"/>
    <col min="6141" max="6141" width="13.28515625" style="156" customWidth="1"/>
    <col min="6142" max="6142" width="10.5703125" style="156" customWidth="1"/>
    <col min="6143" max="6143" width="12.5703125" style="156" customWidth="1"/>
    <col min="6144" max="6144" width="11.85546875" style="156" customWidth="1"/>
    <col min="6145" max="6145" width="9.28515625" style="156" customWidth="1"/>
    <col min="6146" max="6146" width="10.42578125" style="156" customWidth="1"/>
    <col min="6147" max="6147" width="12.42578125" style="156" customWidth="1"/>
    <col min="6148" max="6148" width="10.85546875" style="156" customWidth="1"/>
    <col min="6149" max="6149" width="12.7109375" style="156" customWidth="1"/>
    <col min="6150" max="6150" width="12.28515625" style="156" customWidth="1"/>
    <col min="6151" max="6151" width="14.85546875" style="156" customWidth="1"/>
    <col min="6152" max="6152" width="11.85546875" style="156" customWidth="1"/>
    <col min="6153" max="6153" width="14.85546875" style="156" customWidth="1"/>
    <col min="6154" max="6154" width="12.28515625" style="156" customWidth="1"/>
    <col min="6155" max="6391" width="8" style="156"/>
    <col min="6392" max="6392" width="4.42578125" style="156" customWidth="1"/>
    <col min="6393" max="6393" width="19.7109375" style="156" customWidth="1"/>
    <col min="6394" max="6394" width="11.7109375" style="156" customWidth="1"/>
    <col min="6395" max="6395" width="11" style="156" customWidth="1"/>
    <col min="6396" max="6396" width="14.85546875" style="156" customWidth="1"/>
    <col min="6397" max="6397" width="13.28515625" style="156" customWidth="1"/>
    <col min="6398" max="6398" width="10.5703125" style="156" customWidth="1"/>
    <col min="6399" max="6399" width="12.5703125" style="156" customWidth="1"/>
    <col min="6400" max="6400" width="11.85546875" style="156" customWidth="1"/>
    <col min="6401" max="6401" width="9.28515625" style="156" customWidth="1"/>
    <col min="6402" max="6402" width="10.42578125" style="156" customWidth="1"/>
    <col min="6403" max="6403" width="12.42578125" style="156" customWidth="1"/>
    <col min="6404" max="6404" width="10.85546875" style="156" customWidth="1"/>
    <col min="6405" max="6405" width="12.7109375" style="156" customWidth="1"/>
    <col min="6406" max="6406" width="12.28515625" style="156" customWidth="1"/>
    <col min="6407" max="6407" width="14.85546875" style="156" customWidth="1"/>
    <col min="6408" max="6408" width="11.85546875" style="156" customWidth="1"/>
    <col min="6409" max="6409" width="14.85546875" style="156" customWidth="1"/>
    <col min="6410" max="6410" width="12.28515625" style="156" customWidth="1"/>
    <col min="6411" max="6647" width="8" style="156"/>
    <col min="6648" max="6648" width="4.42578125" style="156" customWidth="1"/>
    <col min="6649" max="6649" width="19.7109375" style="156" customWidth="1"/>
    <col min="6650" max="6650" width="11.7109375" style="156" customWidth="1"/>
    <col min="6651" max="6651" width="11" style="156" customWidth="1"/>
    <col min="6652" max="6652" width="14.85546875" style="156" customWidth="1"/>
    <col min="6653" max="6653" width="13.28515625" style="156" customWidth="1"/>
    <col min="6654" max="6654" width="10.5703125" style="156" customWidth="1"/>
    <col min="6655" max="6655" width="12.5703125" style="156" customWidth="1"/>
    <col min="6656" max="6656" width="11.85546875" style="156" customWidth="1"/>
    <col min="6657" max="6657" width="9.28515625" style="156" customWidth="1"/>
    <col min="6658" max="6658" width="10.42578125" style="156" customWidth="1"/>
    <col min="6659" max="6659" width="12.42578125" style="156" customWidth="1"/>
    <col min="6660" max="6660" width="10.85546875" style="156" customWidth="1"/>
    <col min="6661" max="6661" width="12.7109375" style="156" customWidth="1"/>
    <col min="6662" max="6662" width="12.28515625" style="156" customWidth="1"/>
    <col min="6663" max="6663" width="14.85546875" style="156" customWidth="1"/>
    <col min="6664" max="6664" width="11.85546875" style="156" customWidth="1"/>
    <col min="6665" max="6665" width="14.85546875" style="156" customWidth="1"/>
    <col min="6666" max="6666" width="12.28515625" style="156" customWidth="1"/>
    <col min="6667" max="6903" width="8" style="156"/>
    <col min="6904" max="6904" width="4.42578125" style="156" customWidth="1"/>
    <col min="6905" max="6905" width="19.7109375" style="156" customWidth="1"/>
    <col min="6906" max="6906" width="11.7109375" style="156" customWidth="1"/>
    <col min="6907" max="6907" width="11" style="156" customWidth="1"/>
    <col min="6908" max="6908" width="14.85546875" style="156" customWidth="1"/>
    <col min="6909" max="6909" width="13.28515625" style="156" customWidth="1"/>
    <col min="6910" max="6910" width="10.5703125" style="156" customWidth="1"/>
    <col min="6911" max="6911" width="12.5703125" style="156" customWidth="1"/>
    <col min="6912" max="6912" width="11.85546875" style="156" customWidth="1"/>
    <col min="6913" max="6913" width="9.28515625" style="156" customWidth="1"/>
    <col min="6914" max="6914" width="10.42578125" style="156" customWidth="1"/>
    <col min="6915" max="6915" width="12.42578125" style="156" customWidth="1"/>
    <col min="6916" max="6916" width="10.85546875" style="156" customWidth="1"/>
    <col min="6917" max="6917" width="12.7109375" style="156" customWidth="1"/>
    <col min="6918" max="6918" width="12.28515625" style="156" customWidth="1"/>
    <col min="6919" max="6919" width="14.85546875" style="156" customWidth="1"/>
    <col min="6920" max="6920" width="11.85546875" style="156" customWidth="1"/>
    <col min="6921" max="6921" width="14.85546875" style="156" customWidth="1"/>
    <col min="6922" max="6922" width="12.28515625" style="156" customWidth="1"/>
    <col min="6923" max="7159" width="8" style="156"/>
    <col min="7160" max="7160" width="4.42578125" style="156" customWidth="1"/>
    <col min="7161" max="7161" width="19.7109375" style="156" customWidth="1"/>
    <col min="7162" max="7162" width="11.7109375" style="156" customWidth="1"/>
    <col min="7163" max="7163" width="11" style="156" customWidth="1"/>
    <col min="7164" max="7164" width="14.85546875" style="156" customWidth="1"/>
    <col min="7165" max="7165" width="13.28515625" style="156" customWidth="1"/>
    <col min="7166" max="7166" width="10.5703125" style="156" customWidth="1"/>
    <col min="7167" max="7167" width="12.5703125" style="156" customWidth="1"/>
    <col min="7168" max="7168" width="11.85546875" style="156" customWidth="1"/>
    <col min="7169" max="7169" width="9.28515625" style="156" customWidth="1"/>
    <col min="7170" max="7170" width="10.42578125" style="156" customWidth="1"/>
    <col min="7171" max="7171" width="12.42578125" style="156" customWidth="1"/>
    <col min="7172" max="7172" width="10.85546875" style="156" customWidth="1"/>
    <col min="7173" max="7173" width="12.7109375" style="156" customWidth="1"/>
    <col min="7174" max="7174" width="12.28515625" style="156" customWidth="1"/>
    <col min="7175" max="7175" width="14.85546875" style="156" customWidth="1"/>
    <col min="7176" max="7176" width="11.85546875" style="156" customWidth="1"/>
    <col min="7177" max="7177" width="14.85546875" style="156" customWidth="1"/>
    <col min="7178" max="7178" width="12.28515625" style="156" customWidth="1"/>
    <col min="7179" max="7415" width="8" style="156"/>
    <col min="7416" max="7416" width="4.42578125" style="156" customWidth="1"/>
    <col min="7417" max="7417" width="19.7109375" style="156" customWidth="1"/>
    <col min="7418" max="7418" width="11.7109375" style="156" customWidth="1"/>
    <col min="7419" max="7419" width="11" style="156" customWidth="1"/>
    <col min="7420" max="7420" width="14.85546875" style="156" customWidth="1"/>
    <col min="7421" max="7421" width="13.28515625" style="156" customWidth="1"/>
    <col min="7422" max="7422" width="10.5703125" style="156" customWidth="1"/>
    <col min="7423" max="7423" width="12.5703125" style="156" customWidth="1"/>
    <col min="7424" max="7424" width="11.85546875" style="156" customWidth="1"/>
    <col min="7425" max="7425" width="9.28515625" style="156" customWidth="1"/>
    <col min="7426" max="7426" width="10.42578125" style="156" customWidth="1"/>
    <col min="7427" max="7427" width="12.42578125" style="156" customWidth="1"/>
    <col min="7428" max="7428" width="10.85546875" style="156" customWidth="1"/>
    <col min="7429" max="7429" width="12.7109375" style="156" customWidth="1"/>
    <col min="7430" max="7430" width="12.28515625" style="156" customWidth="1"/>
    <col min="7431" max="7431" width="14.85546875" style="156" customWidth="1"/>
    <col min="7432" max="7432" width="11.85546875" style="156" customWidth="1"/>
    <col min="7433" max="7433" width="14.85546875" style="156" customWidth="1"/>
    <col min="7434" max="7434" width="12.28515625" style="156" customWidth="1"/>
    <col min="7435" max="7671" width="8" style="156"/>
    <col min="7672" max="7672" width="4.42578125" style="156" customWidth="1"/>
    <col min="7673" max="7673" width="19.7109375" style="156" customWidth="1"/>
    <col min="7674" max="7674" width="11.7109375" style="156" customWidth="1"/>
    <col min="7675" max="7675" width="11" style="156" customWidth="1"/>
    <col min="7676" max="7676" width="14.85546875" style="156" customWidth="1"/>
    <col min="7677" max="7677" width="13.28515625" style="156" customWidth="1"/>
    <col min="7678" max="7678" width="10.5703125" style="156" customWidth="1"/>
    <col min="7679" max="7679" width="12.5703125" style="156" customWidth="1"/>
    <col min="7680" max="7680" width="11.85546875" style="156" customWidth="1"/>
    <col min="7681" max="7681" width="9.28515625" style="156" customWidth="1"/>
    <col min="7682" max="7682" width="10.42578125" style="156" customWidth="1"/>
    <col min="7683" max="7683" width="12.42578125" style="156" customWidth="1"/>
    <col min="7684" max="7684" width="10.85546875" style="156" customWidth="1"/>
    <col min="7685" max="7685" width="12.7109375" style="156" customWidth="1"/>
    <col min="7686" max="7686" width="12.28515625" style="156" customWidth="1"/>
    <col min="7687" max="7687" width="14.85546875" style="156" customWidth="1"/>
    <col min="7688" max="7688" width="11.85546875" style="156" customWidth="1"/>
    <col min="7689" max="7689" width="14.85546875" style="156" customWidth="1"/>
    <col min="7690" max="7690" width="12.28515625" style="156" customWidth="1"/>
    <col min="7691" max="7927" width="8" style="156"/>
    <col min="7928" max="7928" width="4.42578125" style="156" customWidth="1"/>
    <col min="7929" max="7929" width="19.7109375" style="156" customWidth="1"/>
    <col min="7930" max="7930" width="11.7109375" style="156" customWidth="1"/>
    <col min="7931" max="7931" width="11" style="156" customWidth="1"/>
    <col min="7932" max="7932" width="14.85546875" style="156" customWidth="1"/>
    <col min="7933" max="7933" width="13.28515625" style="156" customWidth="1"/>
    <col min="7934" max="7934" width="10.5703125" style="156" customWidth="1"/>
    <col min="7935" max="7935" width="12.5703125" style="156" customWidth="1"/>
    <col min="7936" max="7936" width="11.85546875" style="156" customWidth="1"/>
    <col min="7937" max="7937" width="9.28515625" style="156" customWidth="1"/>
    <col min="7938" max="7938" width="10.42578125" style="156" customWidth="1"/>
    <col min="7939" max="7939" width="12.42578125" style="156" customWidth="1"/>
    <col min="7940" max="7940" width="10.85546875" style="156" customWidth="1"/>
    <col min="7941" max="7941" width="12.7109375" style="156" customWidth="1"/>
    <col min="7942" max="7942" width="12.28515625" style="156" customWidth="1"/>
    <col min="7943" max="7943" width="14.85546875" style="156" customWidth="1"/>
    <col min="7944" max="7944" width="11.85546875" style="156" customWidth="1"/>
    <col min="7945" max="7945" width="14.85546875" style="156" customWidth="1"/>
    <col min="7946" max="7946" width="12.28515625" style="156" customWidth="1"/>
    <col min="7947" max="8183" width="8" style="156"/>
    <col min="8184" max="8184" width="4.42578125" style="156" customWidth="1"/>
    <col min="8185" max="8185" width="19.7109375" style="156" customWidth="1"/>
    <col min="8186" max="8186" width="11.7109375" style="156" customWidth="1"/>
    <col min="8187" max="8187" width="11" style="156" customWidth="1"/>
    <col min="8188" max="8188" width="14.85546875" style="156" customWidth="1"/>
    <col min="8189" max="8189" width="13.28515625" style="156" customWidth="1"/>
    <col min="8190" max="8190" width="10.5703125" style="156" customWidth="1"/>
    <col min="8191" max="8191" width="12.5703125" style="156" customWidth="1"/>
    <col min="8192" max="8192" width="11.85546875" style="156" customWidth="1"/>
    <col min="8193" max="8193" width="9.28515625" style="156" customWidth="1"/>
    <col min="8194" max="8194" width="10.42578125" style="156" customWidth="1"/>
    <col min="8195" max="8195" width="12.42578125" style="156" customWidth="1"/>
    <col min="8196" max="8196" width="10.85546875" style="156" customWidth="1"/>
    <col min="8197" max="8197" width="12.7109375" style="156" customWidth="1"/>
    <col min="8198" max="8198" width="12.28515625" style="156" customWidth="1"/>
    <col min="8199" max="8199" width="14.85546875" style="156" customWidth="1"/>
    <col min="8200" max="8200" width="11.85546875" style="156" customWidth="1"/>
    <col min="8201" max="8201" width="14.85546875" style="156" customWidth="1"/>
    <col min="8202" max="8202" width="12.28515625" style="156" customWidth="1"/>
    <col min="8203" max="8439" width="8" style="156"/>
    <col min="8440" max="8440" width="4.42578125" style="156" customWidth="1"/>
    <col min="8441" max="8441" width="19.7109375" style="156" customWidth="1"/>
    <col min="8442" max="8442" width="11.7109375" style="156" customWidth="1"/>
    <col min="8443" max="8443" width="11" style="156" customWidth="1"/>
    <col min="8444" max="8444" width="14.85546875" style="156" customWidth="1"/>
    <col min="8445" max="8445" width="13.28515625" style="156" customWidth="1"/>
    <col min="8446" max="8446" width="10.5703125" style="156" customWidth="1"/>
    <col min="8447" max="8447" width="12.5703125" style="156" customWidth="1"/>
    <col min="8448" max="8448" width="11.85546875" style="156" customWidth="1"/>
    <col min="8449" max="8449" width="9.28515625" style="156" customWidth="1"/>
    <col min="8450" max="8450" width="10.42578125" style="156" customWidth="1"/>
    <col min="8451" max="8451" width="12.42578125" style="156" customWidth="1"/>
    <col min="8452" max="8452" width="10.85546875" style="156" customWidth="1"/>
    <col min="8453" max="8453" width="12.7109375" style="156" customWidth="1"/>
    <col min="8454" max="8454" width="12.28515625" style="156" customWidth="1"/>
    <col min="8455" max="8455" width="14.85546875" style="156" customWidth="1"/>
    <col min="8456" max="8456" width="11.85546875" style="156" customWidth="1"/>
    <col min="8457" max="8457" width="14.85546875" style="156" customWidth="1"/>
    <col min="8458" max="8458" width="12.28515625" style="156" customWidth="1"/>
    <col min="8459" max="8695" width="8" style="156"/>
    <col min="8696" max="8696" width="4.42578125" style="156" customWidth="1"/>
    <col min="8697" max="8697" width="19.7109375" style="156" customWidth="1"/>
    <col min="8698" max="8698" width="11.7109375" style="156" customWidth="1"/>
    <col min="8699" max="8699" width="11" style="156" customWidth="1"/>
    <col min="8700" max="8700" width="14.85546875" style="156" customWidth="1"/>
    <col min="8701" max="8701" width="13.28515625" style="156" customWidth="1"/>
    <col min="8702" max="8702" width="10.5703125" style="156" customWidth="1"/>
    <col min="8703" max="8703" width="12.5703125" style="156" customWidth="1"/>
    <col min="8704" max="8704" width="11.85546875" style="156" customWidth="1"/>
    <col min="8705" max="8705" width="9.28515625" style="156" customWidth="1"/>
    <col min="8706" max="8706" width="10.42578125" style="156" customWidth="1"/>
    <col min="8707" max="8707" width="12.42578125" style="156" customWidth="1"/>
    <col min="8708" max="8708" width="10.85546875" style="156" customWidth="1"/>
    <col min="8709" max="8709" width="12.7109375" style="156" customWidth="1"/>
    <col min="8710" max="8710" width="12.28515625" style="156" customWidth="1"/>
    <col min="8711" max="8711" width="14.85546875" style="156" customWidth="1"/>
    <col min="8712" max="8712" width="11.85546875" style="156" customWidth="1"/>
    <col min="8713" max="8713" width="14.85546875" style="156" customWidth="1"/>
    <col min="8714" max="8714" width="12.28515625" style="156" customWidth="1"/>
    <col min="8715" max="8951" width="8" style="156"/>
    <col min="8952" max="8952" width="4.42578125" style="156" customWidth="1"/>
    <col min="8953" max="8953" width="19.7109375" style="156" customWidth="1"/>
    <col min="8954" max="8954" width="11.7109375" style="156" customWidth="1"/>
    <col min="8955" max="8955" width="11" style="156" customWidth="1"/>
    <col min="8956" max="8956" width="14.85546875" style="156" customWidth="1"/>
    <col min="8957" max="8957" width="13.28515625" style="156" customWidth="1"/>
    <col min="8958" max="8958" width="10.5703125" style="156" customWidth="1"/>
    <col min="8959" max="8959" width="12.5703125" style="156" customWidth="1"/>
    <col min="8960" max="8960" width="11.85546875" style="156" customWidth="1"/>
    <col min="8961" max="8961" width="9.28515625" style="156" customWidth="1"/>
    <col min="8962" max="8962" width="10.42578125" style="156" customWidth="1"/>
    <col min="8963" max="8963" width="12.42578125" style="156" customWidth="1"/>
    <col min="8964" max="8964" width="10.85546875" style="156" customWidth="1"/>
    <col min="8965" max="8965" width="12.7109375" style="156" customWidth="1"/>
    <col min="8966" max="8966" width="12.28515625" style="156" customWidth="1"/>
    <col min="8967" max="8967" width="14.85546875" style="156" customWidth="1"/>
    <col min="8968" max="8968" width="11.85546875" style="156" customWidth="1"/>
    <col min="8969" max="8969" width="14.85546875" style="156" customWidth="1"/>
    <col min="8970" max="8970" width="12.28515625" style="156" customWidth="1"/>
    <col min="8971" max="9207" width="8" style="156"/>
    <col min="9208" max="9208" width="4.42578125" style="156" customWidth="1"/>
    <col min="9209" max="9209" width="19.7109375" style="156" customWidth="1"/>
    <col min="9210" max="9210" width="11.7109375" style="156" customWidth="1"/>
    <col min="9211" max="9211" width="11" style="156" customWidth="1"/>
    <col min="9212" max="9212" width="14.85546875" style="156" customWidth="1"/>
    <col min="9213" max="9213" width="13.28515625" style="156" customWidth="1"/>
    <col min="9214" max="9214" width="10.5703125" style="156" customWidth="1"/>
    <col min="9215" max="9215" width="12.5703125" style="156" customWidth="1"/>
    <col min="9216" max="9216" width="11.85546875" style="156" customWidth="1"/>
    <col min="9217" max="9217" width="9.28515625" style="156" customWidth="1"/>
    <col min="9218" max="9218" width="10.42578125" style="156" customWidth="1"/>
    <col min="9219" max="9219" width="12.42578125" style="156" customWidth="1"/>
    <col min="9220" max="9220" width="10.85546875" style="156" customWidth="1"/>
    <col min="9221" max="9221" width="12.7109375" style="156" customWidth="1"/>
    <col min="9222" max="9222" width="12.28515625" style="156" customWidth="1"/>
    <col min="9223" max="9223" width="14.85546875" style="156" customWidth="1"/>
    <col min="9224" max="9224" width="11.85546875" style="156" customWidth="1"/>
    <col min="9225" max="9225" width="14.85546875" style="156" customWidth="1"/>
    <col min="9226" max="9226" width="12.28515625" style="156" customWidth="1"/>
    <col min="9227" max="9463" width="8" style="156"/>
    <col min="9464" max="9464" width="4.42578125" style="156" customWidth="1"/>
    <col min="9465" max="9465" width="19.7109375" style="156" customWidth="1"/>
    <col min="9466" max="9466" width="11.7109375" style="156" customWidth="1"/>
    <col min="9467" max="9467" width="11" style="156" customWidth="1"/>
    <col min="9468" max="9468" width="14.85546875" style="156" customWidth="1"/>
    <col min="9469" max="9469" width="13.28515625" style="156" customWidth="1"/>
    <col min="9470" max="9470" width="10.5703125" style="156" customWidth="1"/>
    <col min="9471" max="9471" width="12.5703125" style="156" customWidth="1"/>
    <col min="9472" max="9472" width="11.85546875" style="156" customWidth="1"/>
    <col min="9473" max="9473" width="9.28515625" style="156" customWidth="1"/>
    <col min="9474" max="9474" width="10.42578125" style="156" customWidth="1"/>
    <col min="9475" max="9475" width="12.42578125" style="156" customWidth="1"/>
    <col min="9476" max="9476" width="10.85546875" style="156" customWidth="1"/>
    <col min="9477" max="9477" width="12.7109375" style="156" customWidth="1"/>
    <col min="9478" max="9478" width="12.28515625" style="156" customWidth="1"/>
    <col min="9479" max="9479" width="14.85546875" style="156" customWidth="1"/>
    <col min="9480" max="9480" width="11.85546875" style="156" customWidth="1"/>
    <col min="9481" max="9481" width="14.85546875" style="156" customWidth="1"/>
    <col min="9482" max="9482" width="12.28515625" style="156" customWidth="1"/>
    <col min="9483" max="9719" width="8" style="156"/>
    <col min="9720" max="9720" width="4.42578125" style="156" customWidth="1"/>
    <col min="9721" max="9721" width="19.7109375" style="156" customWidth="1"/>
    <col min="9722" max="9722" width="11.7109375" style="156" customWidth="1"/>
    <col min="9723" max="9723" width="11" style="156" customWidth="1"/>
    <col min="9724" max="9724" width="14.85546875" style="156" customWidth="1"/>
    <col min="9725" max="9725" width="13.28515625" style="156" customWidth="1"/>
    <col min="9726" max="9726" width="10.5703125" style="156" customWidth="1"/>
    <col min="9727" max="9727" width="12.5703125" style="156" customWidth="1"/>
    <col min="9728" max="9728" width="11.85546875" style="156" customWidth="1"/>
    <col min="9729" max="9729" width="9.28515625" style="156" customWidth="1"/>
    <col min="9730" max="9730" width="10.42578125" style="156" customWidth="1"/>
    <col min="9731" max="9731" width="12.42578125" style="156" customWidth="1"/>
    <col min="9732" max="9732" width="10.85546875" style="156" customWidth="1"/>
    <col min="9733" max="9733" width="12.7109375" style="156" customWidth="1"/>
    <col min="9734" max="9734" width="12.28515625" style="156" customWidth="1"/>
    <col min="9735" max="9735" width="14.85546875" style="156" customWidth="1"/>
    <col min="9736" max="9736" width="11.85546875" style="156" customWidth="1"/>
    <col min="9737" max="9737" width="14.85546875" style="156" customWidth="1"/>
    <col min="9738" max="9738" width="12.28515625" style="156" customWidth="1"/>
    <col min="9739" max="9975" width="8" style="156"/>
    <col min="9976" max="9976" width="4.42578125" style="156" customWidth="1"/>
    <col min="9977" max="9977" width="19.7109375" style="156" customWidth="1"/>
    <col min="9978" max="9978" width="11.7109375" style="156" customWidth="1"/>
    <col min="9979" max="9979" width="11" style="156" customWidth="1"/>
    <col min="9980" max="9980" width="14.85546875" style="156" customWidth="1"/>
    <col min="9981" max="9981" width="13.28515625" style="156" customWidth="1"/>
    <col min="9982" max="9982" width="10.5703125" style="156" customWidth="1"/>
    <col min="9983" max="9983" width="12.5703125" style="156" customWidth="1"/>
    <col min="9984" max="9984" width="11.85546875" style="156" customWidth="1"/>
    <col min="9985" max="9985" width="9.28515625" style="156" customWidth="1"/>
    <col min="9986" max="9986" width="10.42578125" style="156" customWidth="1"/>
    <col min="9987" max="9987" width="12.42578125" style="156" customWidth="1"/>
    <col min="9988" max="9988" width="10.85546875" style="156" customWidth="1"/>
    <col min="9989" max="9989" width="12.7109375" style="156" customWidth="1"/>
    <col min="9990" max="9990" width="12.28515625" style="156" customWidth="1"/>
    <col min="9991" max="9991" width="14.85546875" style="156" customWidth="1"/>
    <col min="9992" max="9992" width="11.85546875" style="156" customWidth="1"/>
    <col min="9993" max="9993" width="14.85546875" style="156" customWidth="1"/>
    <col min="9994" max="9994" width="12.28515625" style="156" customWidth="1"/>
    <col min="9995" max="10231" width="8" style="156"/>
    <col min="10232" max="10232" width="4.42578125" style="156" customWidth="1"/>
    <col min="10233" max="10233" width="19.7109375" style="156" customWidth="1"/>
    <col min="10234" max="10234" width="11.7109375" style="156" customWidth="1"/>
    <col min="10235" max="10235" width="11" style="156" customWidth="1"/>
    <col min="10236" max="10236" width="14.85546875" style="156" customWidth="1"/>
    <col min="10237" max="10237" width="13.28515625" style="156" customWidth="1"/>
    <col min="10238" max="10238" width="10.5703125" style="156" customWidth="1"/>
    <col min="10239" max="10239" width="12.5703125" style="156" customWidth="1"/>
    <col min="10240" max="10240" width="11.85546875" style="156" customWidth="1"/>
    <col min="10241" max="10241" width="9.28515625" style="156" customWidth="1"/>
    <col min="10242" max="10242" width="10.42578125" style="156" customWidth="1"/>
    <col min="10243" max="10243" width="12.42578125" style="156" customWidth="1"/>
    <col min="10244" max="10244" width="10.85546875" style="156" customWidth="1"/>
    <col min="10245" max="10245" width="12.7109375" style="156" customWidth="1"/>
    <col min="10246" max="10246" width="12.28515625" style="156" customWidth="1"/>
    <col min="10247" max="10247" width="14.85546875" style="156" customWidth="1"/>
    <col min="10248" max="10248" width="11.85546875" style="156" customWidth="1"/>
    <col min="10249" max="10249" width="14.85546875" style="156" customWidth="1"/>
    <col min="10250" max="10250" width="12.28515625" style="156" customWidth="1"/>
    <col min="10251" max="10487" width="8" style="156"/>
    <col min="10488" max="10488" width="4.42578125" style="156" customWidth="1"/>
    <col min="10489" max="10489" width="19.7109375" style="156" customWidth="1"/>
    <col min="10490" max="10490" width="11.7109375" style="156" customWidth="1"/>
    <col min="10491" max="10491" width="11" style="156" customWidth="1"/>
    <col min="10492" max="10492" width="14.85546875" style="156" customWidth="1"/>
    <col min="10493" max="10493" width="13.28515625" style="156" customWidth="1"/>
    <col min="10494" max="10494" width="10.5703125" style="156" customWidth="1"/>
    <col min="10495" max="10495" width="12.5703125" style="156" customWidth="1"/>
    <col min="10496" max="10496" width="11.85546875" style="156" customWidth="1"/>
    <col min="10497" max="10497" width="9.28515625" style="156" customWidth="1"/>
    <col min="10498" max="10498" width="10.42578125" style="156" customWidth="1"/>
    <col min="10499" max="10499" width="12.42578125" style="156" customWidth="1"/>
    <col min="10500" max="10500" width="10.85546875" style="156" customWidth="1"/>
    <col min="10501" max="10501" width="12.7109375" style="156" customWidth="1"/>
    <col min="10502" max="10502" width="12.28515625" style="156" customWidth="1"/>
    <col min="10503" max="10503" width="14.85546875" style="156" customWidth="1"/>
    <col min="10504" max="10504" width="11.85546875" style="156" customWidth="1"/>
    <col min="10505" max="10505" width="14.85546875" style="156" customWidth="1"/>
    <col min="10506" max="10506" width="12.28515625" style="156" customWidth="1"/>
    <col min="10507" max="10743" width="8" style="156"/>
    <col min="10744" max="10744" width="4.42578125" style="156" customWidth="1"/>
    <col min="10745" max="10745" width="19.7109375" style="156" customWidth="1"/>
    <col min="10746" max="10746" width="11.7109375" style="156" customWidth="1"/>
    <col min="10747" max="10747" width="11" style="156" customWidth="1"/>
    <col min="10748" max="10748" width="14.85546875" style="156" customWidth="1"/>
    <col min="10749" max="10749" width="13.28515625" style="156" customWidth="1"/>
    <col min="10750" max="10750" width="10.5703125" style="156" customWidth="1"/>
    <col min="10751" max="10751" width="12.5703125" style="156" customWidth="1"/>
    <col min="10752" max="10752" width="11.85546875" style="156" customWidth="1"/>
    <col min="10753" max="10753" width="9.28515625" style="156" customWidth="1"/>
    <col min="10754" max="10754" width="10.42578125" style="156" customWidth="1"/>
    <col min="10755" max="10755" width="12.42578125" style="156" customWidth="1"/>
    <col min="10756" max="10756" width="10.85546875" style="156" customWidth="1"/>
    <col min="10757" max="10757" width="12.7109375" style="156" customWidth="1"/>
    <col min="10758" max="10758" width="12.28515625" style="156" customWidth="1"/>
    <col min="10759" max="10759" width="14.85546875" style="156" customWidth="1"/>
    <col min="10760" max="10760" width="11.85546875" style="156" customWidth="1"/>
    <col min="10761" max="10761" width="14.85546875" style="156" customWidth="1"/>
    <col min="10762" max="10762" width="12.28515625" style="156" customWidth="1"/>
    <col min="10763" max="10999" width="8" style="156"/>
    <col min="11000" max="11000" width="4.42578125" style="156" customWidth="1"/>
    <col min="11001" max="11001" width="19.7109375" style="156" customWidth="1"/>
    <col min="11002" max="11002" width="11.7109375" style="156" customWidth="1"/>
    <col min="11003" max="11003" width="11" style="156" customWidth="1"/>
    <col min="11004" max="11004" width="14.85546875" style="156" customWidth="1"/>
    <col min="11005" max="11005" width="13.28515625" style="156" customWidth="1"/>
    <col min="11006" max="11006" width="10.5703125" style="156" customWidth="1"/>
    <col min="11007" max="11007" width="12.5703125" style="156" customWidth="1"/>
    <col min="11008" max="11008" width="11.85546875" style="156" customWidth="1"/>
    <col min="11009" max="11009" width="9.28515625" style="156" customWidth="1"/>
    <col min="11010" max="11010" width="10.42578125" style="156" customWidth="1"/>
    <col min="11011" max="11011" width="12.42578125" style="156" customWidth="1"/>
    <col min="11012" max="11012" width="10.85546875" style="156" customWidth="1"/>
    <col min="11013" max="11013" width="12.7109375" style="156" customWidth="1"/>
    <col min="11014" max="11014" width="12.28515625" style="156" customWidth="1"/>
    <col min="11015" max="11015" width="14.85546875" style="156" customWidth="1"/>
    <col min="11016" max="11016" width="11.85546875" style="156" customWidth="1"/>
    <col min="11017" max="11017" width="14.85546875" style="156" customWidth="1"/>
    <col min="11018" max="11018" width="12.28515625" style="156" customWidth="1"/>
    <col min="11019" max="11255" width="8" style="156"/>
    <col min="11256" max="11256" width="4.42578125" style="156" customWidth="1"/>
    <col min="11257" max="11257" width="19.7109375" style="156" customWidth="1"/>
    <col min="11258" max="11258" width="11.7109375" style="156" customWidth="1"/>
    <col min="11259" max="11259" width="11" style="156" customWidth="1"/>
    <col min="11260" max="11260" width="14.85546875" style="156" customWidth="1"/>
    <col min="11261" max="11261" width="13.28515625" style="156" customWidth="1"/>
    <col min="11262" max="11262" width="10.5703125" style="156" customWidth="1"/>
    <col min="11263" max="11263" width="12.5703125" style="156" customWidth="1"/>
    <col min="11264" max="11264" width="11.85546875" style="156" customWidth="1"/>
    <col min="11265" max="11265" width="9.28515625" style="156" customWidth="1"/>
    <col min="11266" max="11266" width="10.42578125" style="156" customWidth="1"/>
    <col min="11267" max="11267" width="12.42578125" style="156" customWidth="1"/>
    <col min="11268" max="11268" width="10.85546875" style="156" customWidth="1"/>
    <col min="11269" max="11269" width="12.7109375" style="156" customWidth="1"/>
    <col min="11270" max="11270" width="12.28515625" style="156" customWidth="1"/>
    <col min="11271" max="11271" width="14.85546875" style="156" customWidth="1"/>
    <col min="11272" max="11272" width="11.85546875" style="156" customWidth="1"/>
    <col min="11273" max="11273" width="14.85546875" style="156" customWidth="1"/>
    <col min="11274" max="11274" width="12.28515625" style="156" customWidth="1"/>
    <col min="11275" max="11511" width="8" style="156"/>
    <col min="11512" max="11512" width="4.42578125" style="156" customWidth="1"/>
    <col min="11513" max="11513" width="19.7109375" style="156" customWidth="1"/>
    <col min="11514" max="11514" width="11.7109375" style="156" customWidth="1"/>
    <col min="11515" max="11515" width="11" style="156" customWidth="1"/>
    <col min="11516" max="11516" width="14.85546875" style="156" customWidth="1"/>
    <col min="11517" max="11517" width="13.28515625" style="156" customWidth="1"/>
    <col min="11518" max="11518" width="10.5703125" style="156" customWidth="1"/>
    <col min="11519" max="11519" width="12.5703125" style="156" customWidth="1"/>
    <col min="11520" max="11520" width="11.85546875" style="156" customWidth="1"/>
    <col min="11521" max="11521" width="9.28515625" style="156" customWidth="1"/>
    <col min="11522" max="11522" width="10.42578125" style="156" customWidth="1"/>
    <col min="11523" max="11523" width="12.42578125" style="156" customWidth="1"/>
    <col min="11524" max="11524" width="10.85546875" style="156" customWidth="1"/>
    <col min="11525" max="11525" width="12.7109375" style="156" customWidth="1"/>
    <col min="11526" max="11526" width="12.28515625" style="156" customWidth="1"/>
    <col min="11527" max="11527" width="14.85546875" style="156" customWidth="1"/>
    <col min="11528" max="11528" width="11.85546875" style="156" customWidth="1"/>
    <col min="11529" max="11529" width="14.85546875" style="156" customWidth="1"/>
    <col min="11530" max="11530" width="12.28515625" style="156" customWidth="1"/>
    <col min="11531" max="11767" width="8" style="156"/>
    <col min="11768" max="11768" width="4.42578125" style="156" customWidth="1"/>
    <col min="11769" max="11769" width="19.7109375" style="156" customWidth="1"/>
    <col min="11770" max="11770" width="11.7109375" style="156" customWidth="1"/>
    <col min="11771" max="11771" width="11" style="156" customWidth="1"/>
    <col min="11772" max="11772" width="14.85546875" style="156" customWidth="1"/>
    <col min="11773" max="11773" width="13.28515625" style="156" customWidth="1"/>
    <col min="11774" max="11774" width="10.5703125" style="156" customWidth="1"/>
    <col min="11775" max="11775" width="12.5703125" style="156" customWidth="1"/>
    <col min="11776" max="11776" width="11.85546875" style="156" customWidth="1"/>
    <col min="11777" max="11777" width="9.28515625" style="156" customWidth="1"/>
    <col min="11778" max="11778" width="10.42578125" style="156" customWidth="1"/>
    <col min="11779" max="11779" width="12.42578125" style="156" customWidth="1"/>
    <col min="11780" max="11780" width="10.85546875" style="156" customWidth="1"/>
    <col min="11781" max="11781" width="12.7109375" style="156" customWidth="1"/>
    <col min="11782" max="11782" width="12.28515625" style="156" customWidth="1"/>
    <col min="11783" max="11783" width="14.85546875" style="156" customWidth="1"/>
    <col min="11784" max="11784" width="11.85546875" style="156" customWidth="1"/>
    <col min="11785" max="11785" width="14.85546875" style="156" customWidth="1"/>
    <col min="11786" max="11786" width="12.28515625" style="156" customWidth="1"/>
    <col min="11787" max="12023" width="8" style="156"/>
    <col min="12024" max="12024" width="4.42578125" style="156" customWidth="1"/>
    <col min="12025" max="12025" width="19.7109375" style="156" customWidth="1"/>
    <col min="12026" max="12026" width="11.7109375" style="156" customWidth="1"/>
    <col min="12027" max="12027" width="11" style="156" customWidth="1"/>
    <col min="12028" max="12028" width="14.85546875" style="156" customWidth="1"/>
    <col min="12029" max="12029" width="13.28515625" style="156" customWidth="1"/>
    <col min="12030" max="12030" width="10.5703125" style="156" customWidth="1"/>
    <col min="12031" max="12031" width="12.5703125" style="156" customWidth="1"/>
    <col min="12032" max="12032" width="11.85546875" style="156" customWidth="1"/>
    <col min="12033" max="12033" width="9.28515625" style="156" customWidth="1"/>
    <col min="12034" max="12034" width="10.42578125" style="156" customWidth="1"/>
    <col min="12035" max="12035" width="12.42578125" style="156" customWidth="1"/>
    <col min="12036" max="12036" width="10.85546875" style="156" customWidth="1"/>
    <col min="12037" max="12037" width="12.7109375" style="156" customWidth="1"/>
    <col min="12038" max="12038" width="12.28515625" style="156" customWidth="1"/>
    <col min="12039" max="12039" width="14.85546875" style="156" customWidth="1"/>
    <col min="12040" max="12040" width="11.85546875" style="156" customWidth="1"/>
    <col min="12041" max="12041" width="14.85546875" style="156" customWidth="1"/>
    <col min="12042" max="12042" width="12.28515625" style="156" customWidth="1"/>
    <col min="12043" max="12279" width="8" style="156"/>
    <col min="12280" max="12280" width="4.42578125" style="156" customWidth="1"/>
    <col min="12281" max="12281" width="19.7109375" style="156" customWidth="1"/>
    <col min="12282" max="12282" width="11.7109375" style="156" customWidth="1"/>
    <col min="12283" max="12283" width="11" style="156" customWidth="1"/>
    <col min="12284" max="12284" width="14.85546875" style="156" customWidth="1"/>
    <col min="12285" max="12285" width="13.28515625" style="156" customWidth="1"/>
    <col min="12286" max="12286" width="10.5703125" style="156" customWidth="1"/>
    <col min="12287" max="12287" width="12.5703125" style="156" customWidth="1"/>
    <col min="12288" max="12288" width="11.85546875" style="156" customWidth="1"/>
    <col min="12289" max="12289" width="9.28515625" style="156" customWidth="1"/>
    <col min="12290" max="12290" width="10.42578125" style="156" customWidth="1"/>
    <col min="12291" max="12291" width="12.42578125" style="156" customWidth="1"/>
    <col min="12292" max="12292" width="10.85546875" style="156" customWidth="1"/>
    <col min="12293" max="12293" width="12.7109375" style="156" customWidth="1"/>
    <col min="12294" max="12294" width="12.28515625" style="156" customWidth="1"/>
    <col min="12295" max="12295" width="14.85546875" style="156" customWidth="1"/>
    <col min="12296" max="12296" width="11.85546875" style="156" customWidth="1"/>
    <col min="12297" max="12297" width="14.85546875" style="156" customWidth="1"/>
    <col min="12298" max="12298" width="12.28515625" style="156" customWidth="1"/>
    <col min="12299" max="12535" width="8" style="156"/>
    <col min="12536" max="12536" width="4.42578125" style="156" customWidth="1"/>
    <col min="12537" max="12537" width="19.7109375" style="156" customWidth="1"/>
    <col min="12538" max="12538" width="11.7109375" style="156" customWidth="1"/>
    <col min="12539" max="12539" width="11" style="156" customWidth="1"/>
    <col min="12540" max="12540" width="14.85546875" style="156" customWidth="1"/>
    <col min="12541" max="12541" width="13.28515625" style="156" customWidth="1"/>
    <col min="12542" max="12542" width="10.5703125" style="156" customWidth="1"/>
    <col min="12543" max="12543" width="12.5703125" style="156" customWidth="1"/>
    <col min="12544" max="12544" width="11.85546875" style="156" customWidth="1"/>
    <col min="12545" max="12545" width="9.28515625" style="156" customWidth="1"/>
    <col min="12546" max="12546" width="10.42578125" style="156" customWidth="1"/>
    <col min="12547" max="12547" width="12.42578125" style="156" customWidth="1"/>
    <col min="12548" max="12548" width="10.85546875" style="156" customWidth="1"/>
    <col min="12549" max="12549" width="12.7109375" style="156" customWidth="1"/>
    <col min="12550" max="12550" width="12.28515625" style="156" customWidth="1"/>
    <col min="12551" max="12551" width="14.85546875" style="156" customWidth="1"/>
    <col min="12552" max="12552" width="11.85546875" style="156" customWidth="1"/>
    <col min="12553" max="12553" width="14.85546875" style="156" customWidth="1"/>
    <col min="12554" max="12554" width="12.28515625" style="156" customWidth="1"/>
    <col min="12555" max="12791" width="8" style="156"/>
    <col min="12792" max="12792" width="4.42578125" style="156" customWidth="1"/>
    <col min="12793" max="12793" width="19.7109375" style="156" customWidth="1"/>
    <col min="12794" max="12794" width="11.7109375" style="156" customWidth="1"/>
    <col min="12795" max="12795" width="11" style="156" customWidth="1"/>
    <col min="12796" max="12796" width="14.85546875" style="156" customWidth="1"/>
    <col min="12797" max="12797" width="13.28515625" style="156" customWidth="1"/>
    <col min="12798" max="12798" width="10.5703125" style="156" customWidth="1"/>
    <col min="12799" max="12799" width="12.5703125" style="156" customWidth="1"/>
    <col min="12800" max="12800" width="11.85546875" style="156" customWidth="1"/>
    <col min="12801" max="12801" width="9.28515625" style="156" customWidth="1"/>
    <col min="12802" max="12802" width="10.42578125" style="156" customWidth="1"/>
    <col min="12803" max="12803" width="12.42578125" style="156" customWidth="1"/>
    <col min="12804" max="12804" width="10.85546875" style="156" customWidth="1"/>
    <col min="12805" max="12805" width="12.7109375" style="156" customWidth="1"/>
    <col min="12806" max="12806" width="12.28515625" style="156" customWidth="1"/>
    <col min="12807" max="12807" width="14.85546875" style="156" customWidth="1"/>
    <col min="12808" max="12808" width="11.85546875" style="156" customWidth="1"/>
    <col min="12809" max="12809" width="14.85546875" style="156" customWidth="1"/>
    <col min="12810" max="12810" width="12.28515625" style="156" customWidth="1"/>
    <col min="12811" max="13047" width="8" style="156"/>
    <col min="13048" max="13048" width="4.42578125" style="156" customWidth="1"/>
    <col min="13049" max="13049" width="19.7109375" style="156" customWidth="1"/>
    <col min="13050" max="13050" width="11.7109375" style="156" customWidth="1"/>
    <col min="13051" max="13051" width="11" style="156" customWidth="1"/>
    <col min="13052" max="13052" width="14.85546875" style="156" customWidth="1"/>
    <col min="13053" max="13053" width="13.28515625" style="156" customWidth="1"/>
    <col min="13054" max="13054" width="10.5703125" style="156" customWidth="1"/>
    <col min="13055" max="13055" width="12.5703125" style="156" customWidth="1"/>
    <col min="13056" max="13056" width="11.85546875" style="156" customWidth="1"/>
    <col min="13057" max="13057" width="9.28515625" style="156" customWidth="1"/>
    <col min="13058" max="13058" width="10.42578125" style="156" customWidth="1"/>
    <col min="13059" max="13059" width="12.42578125" style="156" customWidth="1"/>
    <col min="13060" max="13060" width="10.85546875" style="156" customWidth="1"/>
    <col min="13061" max="13061" width="12.7109375" style="156" customWidth="1"/>
    <col min="13062" max="13062" width="12.28515625" style="156" customWidth="1"/>
    <col min="13063" max="13063" width="14.85546875" style="156" customWidth="1"/>
    <col min="13064" max="13064" width="11.85546875" style="156" customWidth="1"/>
    <col min="13065" max="13065" width="14.85546875" style="156" customWidth="1"/>
    <col min="13066" max="13066" width="12.28515625" style="156" customWidth="1"/>
    <col min="13067" max="13303" width="8" style="156"/>
    <col min="13304" max="13304" width="4.42578125" style="156" customWidth="1"/>
    <col min="13305" max="13305" width="19.7109375" style="156" customWidth="1"/>
    <col min="13306" max="13306" width="11.7109375" style="156" customWidth="1"/>
    <col min="13307" max="13307" width="11" style="156" customWidth="1"/>
    <col min="13308" max="13308" width="14.85546875" style="156" customWidth="1"/>
    <col min="13309" max="13309" width="13.28515625" style="156" customWidth="1"/>
    <col min="13310" max="13310" width="10.5703125" style="156" customWidth="1"/>
    <col min="13311" max="13311" width="12.5703125" style="156" customWidth="1"/>
    <col min="13312" max="13312" width="11.85546875" style="156" customWidth="1"/>
    <col min="13313" max="13313" width="9.28515625" style="156" customWidth="1"/>
    <col min="13314" max="13314" width="10.42578125" style="156" customWidth="1"/>
    <col min="13315" max="13315" width="12.42578125" style="156" customWidth="1"/>
    <col min="13316" max="13316" width="10.85546875" style="156" customWidth="1"/>
    <col min="13317" max="13317" width="12.7109375" style="156" customWidth="1"/>
    <col min="13318" max="13318" width="12.28515625" style="156" customWidth="1"/>
    <col min="13319" max="13319" width="14.85546875" style="156" customWidth="1"/>
    <col min="13320" max="13320" width="11.85546875" style="156" customWidth="1"/>
    <col min="13321" max="13321" width="14.85546875" style="156" customWidth="1"/>
    <col min="13322" max="13322" width="12.28515625" style="156" customWidth="1"/>
    <col min="13323" max="13559" width="8" style="156"/>
    <col min="13560" max="13560" width="4.42578125" style="156" customWidth="1"/>
    <col min="13561" max="13561" width="19.7109375" style="156" customWidth="1"/>
    <col min="13562" max="13562" width="11.7109375" style="156" customWidth="1"/>
    <col min="13563" max="13563" width="11" style="156" customWidth="1"/>
    <col min="13564" max="13564" width="14.85546875" style="156" customWidth="1"/>
    <col min="13565" max="13565" width="13.28515625" style="156" customWidth="1"/>
    <col min="13566" max="13566" width="10.5703125" style="156" customWidth="1"/>
    <col min="13567" max="13567" width="12.5703125" style="156" customWidth="1"/>
    <col min="13568" max="13568" width="11.85546875" style="156" customWidth="1"/>
    <col min="13569" max="13569" width="9.28515625" style="156" customWidth="1"/>
    <col min="13570" max="13570" width="10.42578125" style="156" customWidth="1"/>
    <col min="13571" max="13571" width="12.42578125" style="156" customWidth="1"/>
    <col min="13572" max="13572" width="10.85546875" style="156" customWidth="1"/>
    <col min="13573" max="13573" width="12.7109375" style="156" customWidth="1"/>
    <col min="13574" max="13574" width="12.28515625" style="156" customWidth="1"/>
    <col min="13575" max="13575" width="14.85546875" style="156" customWidth="1"/>
    <col min="13576" max="13576" width="11.85546875" style="156" customWidth="1"/>
    <col min="13577" max="13577" width="14.85546875" style="156" customWidth="1"/>
    <col min="13578" max="13578" width="12.28515625" style="156" customWidth="1"/>
    <col min="13579" max="13815" width="8" style="156"/>
    <col min="13816" max="13816" width="4.42578125" style="156" customWidth="1"/>
    <col min="13817" max="13817" width="19.7109375" style="156" customWidth="1"/>
    <col min="13818" max="13818" width="11.7109375" style="156" customWidth="1"/>
    <col min="13819" max="13819" width="11" style="156" customWidth="1"/>
    <col min="13820" max="13820" width="14.85546875" style="156" customWidth="1"/>
    <col min="13821" max="13821" width="13.28515625" style="156" customWidth="1"/>
    <col min="13822" max="13822" width="10.5703125" style="156" customWidth="1"/>
    <col min="13823" max="13823" width="12.5703125" style="156" customWidth="1"/>
    <col min="13824" max="13824" width="11.85546875" style="156" customWidth="1"/>
    <col min="13825" max="13825" width="9.28515625" style="156" customWidth="1"/>
    <col min="13826" max="13826" width="10.42578125" style="156" customWidth="1"/>
    <col min="13827" max="13827" width="12.42578125" style="156" customWidth="1"/>
    <col min="13828" max="13828" width="10.85546875" style="156" customWidth="1"/>
    <col min="13829" max="13829" width="12.7109375" style="156" customWidth="1"/>
    <col min="13830" max="13830" width="12.28515625" style="156" customWidth="1"/>
    <col min="13831" max="13831" width="14.85546875" style="156" customWidth="1"/>
    <col min="13832" max="13832" width="11.85546875" style="156" customWidth="1"/>
    <col min="13833" max="13833" width="14.85546875" style="156" customWidth="1"/>
    <col min="13834" max="13834" width="12.28515625" style="156" customWidth="1"/>
    <col min="13835" max="14071" width="8" style="156"/>
    <col min="14072" max="14072" width="4.42578125" style="156" customWidth="1"/>
    <col min="14073" max="14073" width="19.7109375" style="156" customWidth="1"/>
    <col min="14074" max="14074" width="11.7109375" style="156" customWidth="1"/>
    <col min="14075" max="14075" width="11" style="156" customWidth="1"/>
    <col min="14076" max="14076" width="14.85546875" style="156" customWidth="1"/>
    <col min="14077" max="14077" width="13.28515625" style="156" customWidth="1"/>
    <col min="14078" max="14078" width="10.5703125" style="156" customWidth="1"/>
    <col min="14079" max="14079" width="12.5703125" style="156" customWidth="1"/>
    <col min="14080" max="14080" width="11.85546875" style="156" customWidth="1"/>
    <col min="14081" max="14081" width="9.28515625" style="156" customWidth="1"/>
    <col min="14082" max="14082" width="10.42578125" style="156" customWidth="1"/>
    <col min="14083" max="14083" width="12.42578125" style="156" customWidth="1"/>
    <col min="14084" max="14084" width="10.85546875" style="156" customWidth="1"/>
    <col min="14085" max="14085" width="12.7109375" style="156" customWidth="1"/>
    <col min="14086" max="14086" width="12.28515625" style="156" customWidth="1"/>
    <col min="14087" max="14087" width="14.85546875" style="156" customWidth="1"/>
    <col min="14088" max="14088" width="11.85546875" style="156" customWidth="1"/>
    <col min="14089" max="14089" width="14.85546875" style="156" customWidth="1"/>
    <col min="14090" max="14090" width="12.28515625" style="156" customWidth="1"/>
    <col min="14091" max="14327" width="8" style="156"/>
    <col min="14328" max="14328" width="4.42578125" style="156" customWidth="1"/>
    <col min="14329" max="14329" width="19.7109375" style="156" customWidth="1"/>
    <col min="14330" max="14330" width="11.7109375" style="156" customWidth="1"/>
    <col min="14331" max="14331" width="11" style="156" customWidth="1"/>
    <col min="14332" max="14332" width="14.85546875" style="156" customWidth="1"/>
    <col min="14333" max="14333" width="13.28515625" style="156" customWidth="1"/>
    <col min="14334" max="14334" width="10.5703125" style="156" customWidth="1"/>
    <col min="14335" max="14335" width="12.5703125" style="156" customWidth="1"/>
    <col min="14336" max="14336" width="11.85546875" style="156" customWidth="1"/>
    <col min="14337" max="14337" width="9.28515625" style="156" customWidth="1"/>
    <col min="14338" max="14338" width="10.42578125" style="156" customWidth="1"/>
    <col min="14339" max="14339" width="12.42578125" style="156" customWidth="1"/>
    <col min="14340" max="14340" width="10.85546875" style="156" customWidth="1"/>
    <col min="14341" max="14341" width="12.7109375" style="156" customWidth="1"/>
    <col min="14342" max="14342" width="12.28515625" style="156" customWidth="1"/>
    <col min="14343" max="14343" width="14.85546875" style="156" customWidth="1"/>
    <col min="14344" max="14344" width="11.85546875" style="156" customWidth="1"/>
    <col min="14345" max="14345" width="14.85546875" style="156" customWidth="1"/>
    <col min="14346" max="14346" width="12.28515625" style="156" customWidth="1"/>
    <col min="14347" max="14583" width="8" style="156"/>
    <col min="14584" max="14584" width="4.42578125" style="156" customWidth="1"/>
    <col min="14585" max="14585" width="19.7109375" style="156" customWidth="1"/>
    <col min="14586" max="14586" width="11.7109375" style="156" customWidth="1"/>
    <col min="14587" max="14587" width="11" style="156" customWidth="1"/>
    <col min="14588" max="14588" width="14.85546875" style="156" customWidth="1"/>
    <col min="14589" max="14589" width="13.28515625" style="156" customWidth="1"/>
    <col min="14590" max="14590" width="10.5703125" style="156" customWidth="1"/>
    <col min="14591" max="14591" width="12.5703125" style="156" customWidth="1"/>
    <col min="14592" max="14592" width="11.85546875" style="156" customWidth="1"/>
    <col min="14593" max="14593" width="9.28515625" style="156" customWidth="1"/>
    <col min="14594" max="14594" width="10.42578125" style="156" customWidth="1"/>
    <col min="14595" max="14595" width="12.42578125" style="156" customWidth="1"/>
    <col min="14596" max="14596" width="10.85546875" style="156" customWidth="1"/>
    <col min="14597" max="14597" width="12.7109375" style="156" customWidth="1"/>
    <col min="14598" max="14598" width="12.28515625" style="156" customWidth="1"/>
    <col min="14599" max="14599" width="14.85546875" style="156" customWidth="1"/>
    <col min="14600" max="14600" width="11.85546875" style="156" customWidth="1"/>
    <col min="14601" max="14601" width="14.85546875" style="156" customWidth="1"/>
    <col min="14602" max="14602" width="12.28515625" style="156" customWidth="1"/>
    <col min="14603" max="14839" width="8" style="156"/>
    <col min="14840" max="14840" width="4.42578125" style="156" customWidth="1"/>
    <col min="14841" max="14841" width="19.7109375" style="156" customWidth="1"/>
    <col min="14842" max="14842" width="11.7109375" style="156" customWidth="1"/>
    <col min="14843" max="14843" width="11" style="156" customWidth="1"/>
    <col min="14844" max="14844" width="14.85546875" style="156" customWidth="1"/>
    <col min="14845" max="14845" width="13.28515625" style="156" customWidth="1"/>
    <col min="14846" max="14846" width="10.5703125" style="156" customWidth="1"/>
    <col min="14847" max="14847" width="12.5703125" style="156" customWidth="1"/>
    <col min="14848" max="14848" width="11.85546875" style="156" customWidth="1"/>
    <col min="14849" max="14849" width="9.28515625" style="156" customWidth="1"/>
    <col min="14850" max="14850" width="10.42578125" style="156" customWidth="1"/>
    <col min="14851" max="14851" width="12.42578125" style="156" customWidth="1"/>
    <col min="14852" max="14852" width="10.85546875" style="156" customWidth="1"/>
    <col min="14853" max="14853" width="12.7109375" style="156" customWidth="1"/>
    <col min="14854" max="14854" width="12.28515625" style="156" customWidth="1"/>
    <col min="14855" max="14855" width="14.85546875" style="156" customWidth="1"/>
    <col min="14856" max="14856" width="11.85546875" style="156" customWidth="1"/>
    <col min="14857" max="14857" width="14.85546875" style="156" customWidth="1"/>
    <col min="14858" max="14858" width="12.28515625" style="156" customWidth="1"/>
    <col min="14859" max="15095" width="8" style="156"/>
    <col min="15096" max="15096" width="4.42578125" style="156" customWidth="1"/>
    <col min="15097" max="15097" width="19.7109375" style="156" customWidth="1"/>
    <col min="15098" max="15098" width="11.7109375" style="156" customWidth="1"/>
    <col min="15099" max="15099" width="11" style="156" customWidth="1"/>
    <col min="15100" max="15100" width="14.85546875" style="156" customWidth="1"/>
    <col min="15101" max="15101" width="13.28515625" style="156" customWidth="1"/>
    <col min="15102" max="15102" width="10.5703125" style="156" customWidth="1"/>
    <col min="15103" max="15103" width="12.5703125" style="156" customWidth="1"/>
    <col min="15104" max="15104" width="11.85546875" style="156" customWidth="1"/>
    <col min="15105" max="15105" width="9.28515625" style="156" customWidth="1"/>
    <col min="15106" max="15106" width="10.42578125" style="156" customWidth="1"/>
    <col min="15107" max="15107" width="12.42578125" style="156" customWidth="1"/>
    <col min="15108" max="15108" width="10.85546875" style="156" customWidth="1"/>
    <col min="15109" max="15109" width="12.7109375" style="156" customWidth="1"/>
    <col min="15110" max="15110" width="12.28515625" style="156" customWidth="1"/>
    <col min="15111" max="15111" width="14.85546875" style="156" customWidth="1"/>
    <col min="15112" max="15112" width="11.85546875" style="156" customWidth="1"/>
    <col min="15113" max="15113" width="14.85546875" style="156" customWidth="1"/>
    <col min="15114" max="15114" width="12.28515625" style="156" customWidth="1"/>
    <col min="15115" max="15351" width="8" style="156"/>
    <col min="15352" max="15352" width="4.42578125" style="156" customWidth="1"/>
    <col min="15353" max="15353" width="19.7109375" style="156" customWidth="1"/>
    <col min="15354" max="15354" width="11.7109375" style="156" customWidth="1"/>
    <col min="15355" max="15355" width="11" style="156" customWidth="1"/>
    <col min="15356" max="15356" width="14.85546875" style="156" customWidth="1"/>
    <col min="15357" max="15357" width="13.28515625" style="156" customWidth="1"/>
    <col min="15358" max="15358" width="10.5703125" style="156" customWidth="1"/>
    <col min="15359" max="15359" width="12.5703125" style="156" customWidth="1"/>
    <col min="15360" max="15360" width="11.85546875" style="156" customWidth="1"/>
    <col min="15361" max="15361" width="9.28515625" style="156" customWidth="1"/>
    <col min="15362" max="15362" width="10.42578125" style="156" customWidth="1"/>
    <col min="15363" max="15363" width="12.42578125" style="156" customWidth="1"/>
    <col min="15364" max="15364" width="10.85546875" style="156" customWidth="1"/>
    <col min="15365" max="15365" width="12.7109375" style="156" customWidth="1"/>
    <col min="15366" max="15366" width="12.28515625" style="156" customWidth="1"/>
    <col min="15367" max="15367" width="14.85546875" style="156" customWidth="1"/>
    <col min="15368" max="15368" width="11.85546875" style="156" customWidth="1"/>
    <col min="15369" max="15369" width="14.85546875" style="156" customWidth="1"/>
    <col min="15370" max="15370" width="12.28515625" style="156" customWidth="1"/>
    <col min="15371" max="15607" width="8" style="156"/>
    <col min="15608" max="15608" width="4.42578125" style="156" customWidth="1"/>
    <col min="15609" max="15609" width="19.7109375" style="156" customWidth="1"/>
    <col min="15610" max="15610" width="11.7109375" style="156" customWidth="1"/>
    <col min="15611" max="15611" width="11" style="156" customWidth="1"/>
    <col min="15612" max="15612" width="14.85546875" style="156" customWidth="1"/>
    <col min="15613" max="15613" width="13.28515625" style="156" customWidth="1"/>
    <col min="15614" max="15614" width="10.5703125" style="156" customWidth="1"/>
    <col min="15615" max="15615" width="12.5703125" style="156" customWidth="1"/>
    <col min="15616" max="15616" width="11.85546875" style="156" customWidth="1"/>
    <col min="15617" max="15617" width="9.28515625" style="156" customWidth="1"/>
    <col min="15618" max="15618" width="10.42578125" style="156" customWidth="1"/>
    <col min="15619" max="15619" width="12.42578125" style="156" customWidth="1"/>
    <col min="15620" max="15620" width="10.85546875" style="156" customWidth="1"/>
    <col min="15621" max="15621" width="12.7109375" style="156" customWidth="1"/>
    <col min="15622" max="15622" width="12.28515625" style="156" customWidth="1"/>
    <col min="15623" max="15623" width="14.85546875" style="156" customWidth="1"/>
    <col min="15624" max="15624" width="11.85546875" style="156" customWidth="1"/>
    <col min="15625" max="15625" width="14.85546875" style="156" customWidth="1"/>
    <col min="15626" max="15626" width="12.28515625" style="156" customWidth="1"/>
    <col min="15627" max="15863" width="8" style="156"/>
    <col min="15864" max="15864" width="4.42578125" style="156" customWidth="1"/>
    <col min="15865" max="15865" width="19.7109375" style="156" customWidth="1"/>
    <col min="15866" max="15866" width="11.7109375" style="156" customWidth="1"/>
    <col min="15867" max="15867" width="11" style="156" customWidth="1"/>
    <col min="15868" max="15868" width="14.85546875" style="156" customWidth="1"/>
    <col min="15869" max="15869" width="13.28515625" style="156" customWidth="1"/>
    <col min="15870" max="15870" width="10.5703125" style="156" customWidth="1"/>
    <col min="15871" max="15871" width="12.5703125" style="156" customWidth="1"/>
    <col min="15872" max="15872" width="11.85546875" style="156" customWidth="1"/>
    <col min="15873" max="15873" width="9.28515625" style="156" customWidth="1"/>
    <col min="15874" max="15874" width="10.42578125" style="156" customWidth="1"/>
    <col min="15875" max="15875" width="12.42578125" style="156" customWidth="1"/>
    <col min="15876" max="15876" width="10.85546875" style="156" customWidth="1"/>
    <col min="15877" max="15877" width="12.7109375" style="156" customWidth="1"/>
    <col min="15878" max="15878" width="12.28515625" style="156" customWidth="1"/>
    <col min="15879" max="15879" width="14.85546875" style="156" customWidth="1"/>
    <col min="15880" max="15880" width="11.85546875" style="156" customWidth="1"/>
    <col min="15881" max="15881" width="14.85546875" style="156" customWidth="1"/>
    <col min="15882" max="15882" width="12.28515625" style="156" customWidth="1"/>
    <col min="15883" max="16119" width="8" style="156"/>
    <col min="16120" max="16120" width="4.42578125" style="156" customWidth="1"/>
    <col min="16121" max="16121" width="19.7109375" style="156" customWidth="1"/>
    <col min="16122" max="16122" width="11.7109375" style="156" customWidth="1"/>
    <col min="16123" max="16123" width="11" style="156" customWidth="1"/>
    <col min="16124" max="16124" width="14.85546875" style="156" customWidth="1"/>
    <col min="16125" max="16125" width="13.28515625" style="156" customWidth="1"/>
    <col min="16126" max="16126" width="10.5703125" style="156" customWidth="1"/>
    <col min="16127" max="16127" width="12.5703125" style="156" customWidth="1"/>
    <col min="16128" max="16128" width="11.85546875" style="156" customWidth="1"/>
    <col min="16129" max="16129" width="9.28515625" style="156" customWidth="1"/>
    <col min="16130" max="16130" width="10.42578125" style="156" customWidth="1"/>
    <col min="16131" max="16131" width="12.42578125" style="156" customWidth="1"/>
    <col min="16132" max="16132" width="10.85546875" style="156" customWidth="1"/>
    <col min="16133" max="16133" width="12.7109375" style="156" customWidth="1"/>
    <col min="16134" max="16134" width="12.28515625" style="156" customWidth="1"/>
    <col min="16135" max="16135" width="14.85546875" style="156" customWidth="1"/>
    <col min="16136" max="16136" width="11.85546875" style="156" customWidth="1"/>
    <col min="16137" max="16137" width="14.85546875" style="156" customWidth="1"/>
    <col min="16138" max="16138" width="12.28515625" style="156" customWidth="1"/>
    <col min="16139" max="16384" width="8" style="156"/>
  </cols>
  <sheetData>
    <row r="1" spans="1:11" ht="15.75">
      <c r="A1" s="391" t="s">
        <v>112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1" s="210" customFormat="1" ht="38.25" customHeight="1" thickBot="1">
      <c r="A2" s="392" t="s">
        <v>252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1:11" ht="12.75" customHeight="1" thickTop="1">
      <c r="A3" s="374" t="s">
        <v>2</v>
      </c>
      <c r="B3" s="362" t="s">
        <v>62</v>
      </c>
      <c r="C3" s="406" t="s">
        <v>224</v>
      </c>
      <c r="D3" s="397" t="s">
        <v>222</v>
      </c>
      <c r="E3" s="397"/>
      <c r="F3" s="397"/>
      <c r="G3" s="397"/>
      <c r="H3" s="397"/>
      <c r="I3" s="397"/>
      <c r="J3" s="397"/>
      <c r="K3" s="398"/>
    </row>
    <row r="4" spans="1:11" ht="12.75" customHeight="1">
      <c r="A4" s="393"/>
      <c r="B4" s="394"/>
      <c r="C4" s="407"/>
      <c r="D4" s="399" t="s">
        <v>151</v>
      </c>
      <c r="E4" s="400" t="s">
        <v>152</v>
      </c>
      <c r="F4" s="401" t="s">
        <v>245</v>
      </c>
      <c r="G4" s="400" t="s">
        <v>152</v>
      </c>
      <c r="H4" s="401" t="s">
        <v>118</v>
      </c>
      <c r="I4" s="400" t="s">
        <v>152</v>
      </c>
      <c r="J4" s="401" t="s">
        <v>153</v>
      </c>
      <c r="K4" s="402" t="s">
        <v>152</v>
      </c>
    </row>
    <row r="5" spans="1:11" ht="54.75" customHeight="1">
      <c r="A5" s="393"/>
      <c r="B5" s="394"/>
      <c r="C5" s="408"/>
      <c r="D5" s="399"/>
      <c r="E5" s="400"/>
      <c r="F5" s="401"/>
      <c r="G5" s="400"/>
      <c r="H5" s="401"/>
      <c r="I5" s="400"/>
      <c r="J5" s="401"/>
      <c r="K5" s="402"/>
    </row>
    <row r="6" spans="1:11" s="202" customFormat="1" ht="27.75" customHeight="1">
      <c r="A6" s="403" t="s">
        <v>4</v>
      </c>
      <c r="B6" s="404"/>
      <c r="C6" s="142">
        <f>SUM(C7,C13,C20,C29,C31,C38,C46,C51)</f>
        <v>132207</v>
      </c>
      <c r="D6" s="142">
        <f>SUM(D7,D13,D20,D29,D31,D38,D46,D51)</f>
        <v>50686</v>
      </c>
      <c r="E6" s="143">
        <f>D6/$C$6</f>
        <v>0.38338363324181018</v>
      </c>
      <c r="F6" s="142">
        <f>SUM(F7,F13,F20,F29,F31,F38,F46,F51)</f>
        <v>28683</v>
      </c>
      <c r="G6" s="143">
        <f>F6/$C$6</f>
        <v>0.21695522929950758</v>
      </c>
      <c r="H6" s="142">
        <f>SUM(H7,H13,H20,H29,H31,H38,H46,H51)</f>
        <v>51015</v>
      </c>
      <c r="I6" s="143">
        <f>H6/$C$6</f>
        <v>0.38587215502961264</v>
      </c>
      <c r="J6" s="142">
        <f>SUM(J7,J13,J20,J29,J31,J38,J46,J51)</f>
        <v>26520</v>
      </c>
      <c r="K6" s="144">
        <f>J6/$C$6</f>
        <v>0.20059452222650842</v>
      </c>
    </row>
    <row r="7" spans="1:11" s="213" customFormat="1" ht="28.5" customHeight="1">
      <c r="A7" s="367" t="s">
        <v>167</v>
      </c>
      <c r="B7" s="373"/>
      <c r="C7" s="146">
        <f>SUM(C8:C12)</f>
        <v>13522</v>
      </c>
      <c r="D7" s="146">
        <f>SUM(D8:D12)</f>
        <v>5730</v>
      </c>
      <c r="E7" s="147">
        <f t="shared" ref="E7:E12" si="0">D7/C7</f>
        <v>0.42375388256175123</v>
      </c>
      <c r="F7" s="146">
        <f>SUM(F8:F12)</f>
        <v>3480</v>
      </c>
      <c r="G7" s="147">
        <f t="shared" ref="G7:G30" si="1">F7/C7</f>
        <v>0.25735837893802693</v>
      </c>
      <c r="H7" s="146">
        <f>SUM(H8:H12)</f>
        <v>5685</v>
      </c>
      <c r="I7" s="147">
        <f>H7/$C$7</f>
        <v>0.42042597248927671</v>
      </c>
      <c r="J7" s="146">
        <f>SUM(J8:J12)</f>
        <v>2628</v>
      </c>
      <c r="K7" s="148">
        <f>J7/$C$7</f>
        <v>0.19434994823250998</v>
      </c>
    </row>
    <row r="8" spans="1:11" s="136" customFormat="1">
      <c r="A8" s="214">
        <v>1</v>
      </c>
      <c r="B8" s="151" t="s">
        <v>5</v>
      </c>
      <c r="C8" s="152">
        <f>[2]Z24_odpływ_bezrob_szczeg_sytuac!C8</f>
        <v>3679</v>
      </c>
      <c r="D8" s="152">
        <f>[2]Z24_odpływ_bezrob_szczeg_sytuac!D8</f>
        <v>1475</v>
      </c>
      <c r="E8" s="154">
        <f t="shared" si="0"/>
        <v>0.40092416417504756</v>
      </c>
      <c r="F8" s="152">
        <f>[2]Z24_odpływ_bezrob_szczeg_sytuac!F8</f>
        <v>842</v>
      </c>
      <c r="G8" s="154">
        <f t="shared" si="1"/>
        <v>0.22886653982060343</v>
      </c>
      <c r="H8" s="152">
        <f>[2]Z24_odpływ_bezrob_szczeg_sytuac!H8</f>
        <v>1419</v>
      </c>
      <c r="I8" s="154">
        <f t="shared" ref="I8:I30" si="2">H8/C8</f>
        <v>0.38570263658602882</v>
      </c>
      <c r="J8" s="152">
        <f>[2]Z24_odpływ_bezrob_szczeg_sytuac!J8</f>
        <v>778</v>
      </c>
      <c r="K8" s="155">
        <f t="shared" ref="K8:K30" si="3">J8/C8</f>
        <v>0.21147050829029629</v>
      </c>
    </row>
    <row r="9" spans="1:11" s="136" customFormat="1">
      <c r="A9" s="214">
        <v>2</v>
      </c>
      <c r="B9" s="151" t="s">
        <v>6</v>
      </c>
      <c r="C9" s="152">
        <f>[2]Z24_odpływ_bezrob_szczeg_sytuac!C9</f>
        <v>2470</v>
      </c>
      <c r="D9" s="152">
        <f>[2]Z24_odpływ_bezrob_szczeg_sytuac!D9</f>
        <v>1085</v>
      </c>
      <c r="E9" s="154">
        <f t="shared" si="0"/>
        <v>0.43927125506072873</v>
      </c>
      <c r="F9" s="152">
        <f>[2]Z24_odpływ_bezrob_szczeg_sytuac!F9</f>
        <v>657</v>
      </c>
      <c r="G9" s="154">
        <f t="shared" si="1"/>
        <v>0.26599190283400809</v>
      </c>
      <c r="H9" s="152">
        <f>[2]Z24_odpływ_bezrob_szczeg_sytuac!H9</f>
        <v>736</v>
      </c>
      <c r="I9" s="154">
        <f t="shared" si="2"/>
        <v>0.29797570850202432</v>
      </c>
      <c r="J9" s="152">
        <f>[2]Z24_odpływ_bezrob_szczeg_sytuac!J9</f>
        <v>472</v>
      </c>
      <c r="K9" s="155">
        <f t="shared" si="3"/>
        <v>0.19109311740890689</v>
      </c>
    </row>
    <row r="10" spans="1:11" s="136" customFormat="1">
      <c r="A10" s="214">
        <v>3</v>
      </c>
      <c r="B10" s="151" t="s">
        <v>7</v>
      </c>
      <c r="C10" s="152">
        <f>[2]Z24_odpływ_bezrob_szczeg_sytuac!C10</f>
        <v>3188</v>
      </c>
      <c r="D10" s="152">
        <f>[2]Z24_odpływ_bezrob_szczeg_sytuac!D10</f>
        <v>1312</v>
      </c>
      <c r="E10" s="154">
        <f t="shared" si="0"/>
        <v>0.41154328732747802</v>
      </c>
      <c r="F10" s="152">
        <f>[2]Z24_odpływ_bezrob_szczeg_sytuac!F10</f>
        <v>818</v>
      </c>
      <c r="G10" s="154">
        <f t="shared" si="1"/>
        <v>0.25658720200752821</v>
      </c>
      <c r="H10" s="152">
        <f>[2]Z24_odpływ_bezrob_szczeg_sytuac!H10</f>
        <v>1420</v>
      </c>
      <c r="I10" s="154">
        <f t="shared" si="2"/>
        <v>0.44542032622333749</v>
      </c>
      <c r="J10" s="152">
        <f>[2]Z24_odpływ_bezrob_szczeg_sytuac!J10</f>
        <v>644</v>
      </c>
      <c r="K10" s="155">
        <f t="shared" si="3"/>
        <v>0.20200752823086573</v>
      </c>
    </row>
    <row r="11" spans="1:11" s="136" customFormat="1">
      <c r="A11" s="214">
        <v>4</v>
      </c>
      <c r="B11" s="151" t="s">
        <v>33</v>
      </c>
      <c r="C11" s="152">
        <f>[2]Z24_odpływ_bezrob_szczeg_sytuac!C11</f>
        <v>2302</v>
      </c>
      <c r="D11" s="152">
        <f>[2]Z24_odpływ_bezrob_szczeg_sytuac!D11</f>
        <v>1014</v>
      </c>
      <c r="E11" s="154">
        <f t="shared" si="0"/>
        <v>0.44048653344917466</v>
      </c>
      <c r="F11" s="152">
        <f>[2]Z24_odpływ_bezrob_szczeg_sytuac!F11</f>
        <v>649</v>
      </c>
      <c r="G11" s="154">
        <f t="shared" si="1"/>
        <v>0.28192875760208513</v>
      </c>
      <c r="H11" s="152">
        <f>[2]Z24_odpływ_bezrob_szczeg_sytuac!H11</f>
        <v>1165</v>
      </c>
      <c r="I11" s="154">
        <f t="shared" si="2"/>
        <v>0.50608166811468291</v>
      </c>
      <c r="J11" s="152">
        <f>[2]Z24_odpływ_bezrob_szczeg_sytuac!J11</f>
        <v>382</v>
      </c>
      <c r="K11" s="155">
        <f t="shared" si="3"/>
        <v>0.16594265855777585</v>
      </c>
    </row>
    <row r="12" spans="1:11" s="136" customFormat="1">
      <c r="A12" s="214">
        <v>5</v>
      </c>
      <c r="B12" s="151" t="s">
        <v>49</v>
      </c>
      <c r="C12" s="152">
        <f>[2]Z24_odpływ_bezrob_szczeg_sytuac!C12</f>
        <v>1883</v>
      </c>
      <c r="D12" s="152">
        <f>[2]Z24_odpływ_bezrob_szczeg_sytuac!D12</f>
        <v>844</v>
      </c>
      <c r="E12" s="154">
        <f t="shared" si="0"/>
        <v>0.44822092405735531</v>
      </c>
      <c r="F12" s="152">
        <f>[2]Z24_odpływ_bezrob_szczeg_sytuac!F12</f>
        <v>514</v>
      </c>
      <c r="G12" s="154">
        <f t="shared" si="1"/>
        <v>0.27296866702071165</v>
      </c>
      <c r="H12" s="152">
        <f>[2]Z24_odpływ_bezrob_szczeg_sytuac!H12</f>
        <v>945</v>
      </c>
      <c r="I12" s="154">
        <f t="shared" si="2"/>
        <v>0.5018587360594795</v>
      </c>
      <c r="J12" s="152">
        <f>[2]Z24_odpływ_bezrob_szczeg_sytuac!J12</f>
        <v>352</v>
      </c>
      <c r="K12" s="155">
        <f t="shared" si="3"/>
        <v>0.18693574083908657</v>
      </c>
    </row>
    <row r="13" spans="1:11" s="136" customFormat="1" ht="27" customHeight="1">
      <c r="A13" s="367" t="s">
        <v>161</v>
      </c>
      <c r="B13" s="373"/>
      <c r="C13" s="146">
        <f>SUM(C14:C19)</f>
        <v>13407</v>
      </c>
      <c r="D13" s="146">
        <f>SUM(D14:D19)</f>
        <v>6371</v>
      </c>
      <c r="E13" s="147">
        <f>D13/$C$13</f>
        <v>0.47519952263742821</v>
      </c>
      <c r="F13" s="146">
        <f>SUM(F14:F19)</f>
        <v>3997</v>
      </c>
      <c r="G13" s="147">
        <f t="shared" si="1"/>
        <v>0.29812784366375772</v>
      </c>
      <c r="H13" s="146">
        <f>SUM(H14:H19)</f>
        <v>5305</v>
      </c>
      <c r="I13" s="147">
        <f t="shared" si="2"/>
        <v>0.39568881927351385</v>
      </c>
      <c r="J13" s="146">
        <f>SUM(J14:J19)</f>
        <v>2240</v>
      </c>
      <c r="K13" s="148">
        <f t="shared" si="3"/>
        <v>0.16707690012679943</v>
      </c>
    </row>
    <row r="14" spans="1:11" s="136" customFormat="1">
      <c r="A14" s="214">
        <v>1</v>
      </c>
      <c r="B14" s="151" t="s">
        <v>8</v>
      </c>
      <c r="C14" s="152">
        <f>[2]Z24_odpływ_bezrob_szczeg_sytuac!C14</f>
        <v>1836</v>
      </c>
      <c r="D14" s="152">
        <f>[2]Z24_odpływ_bezrob_szczeg_sytuac!D14</f>
        <v>879</v>
      </c>
      <c r="E14" s="154">
        <f>D14/C14</f>
        <v>0.47875816993464054</v>
      </c>
      <c r="F14" s="152">
        <f>[2]Z24_odpływ_bezrob_szczeg_sytuac!F14</f>
        <v>594</v>
      </c>
      <c r="G14" s="154">
        <f t="shared" si="1"/>
        <v>0.3235294117647059</v>
      </c>
      <c r="H14" s="152">
        <f>[2]Z24_odpływ_bezrob_szczeg_sytuac!H14</f>
        <v>886</v>
      </c>
      <c r="I14" s="154">
        <f t="shared" si="2"/>
        <v>0.48257080610021785</v>
      </c>
      <c r="J14" s="152">
        <f>[2]Z24_odpływ_bezrob_szczeg_sytuac!J14</f>
        <v>295</v>
      </c>
      <c r="K14" s="155">
        <f t="shared" si="3"/>
        <v>0.16067538126361655</v>
      </c>
    </row>
    <row r="15" spans="1:11">
      <c r="A15" s="214">
        <v>2</v>
      </c>
      <c r="B15" s="151" t="s">
        <v>9</v>
      </c>
      <c r="C15" s="152">
        <f>[2]Z24_odpływ_bezrob_szczeg_sytuac!C15</f>
        <v>2932</v>
      </c>
      <c r="D15" s="152">
        <f>[2]Z24_odpływ_bezrob_szczeg_sytuac!D15</f>
        <v>1488</v>
      </c>
      <c r="E15" s="154">
        <f>D15/C15</f>
        <v>0.50750341064120053</v>
      </c>
      <c r="F15" s="152">
        <f>[2]Z24_odpływ_bezrob_szczeg_sytuac!F15</f>
        <v>948</v>
      </c>
      <c r="G15" s="154">
        <f t="shared" si="1"/>
        <v>0.32332878581173263</v>
      </c>
      <c r="H15" s="152">
        <f>[2]Z24_odpływ_bezrob_szczeg_sytuac!H15</f>
        <v>1277</v>
      </c>
      <c r="I15" s="154">
        <f t="shared" si="2"/>
        <v>0.43553888130968621</v>
      </c>
      <c r="J15" s="152">
        <f>[2]Z24_odpływ_bezrob_szczeg_sytuac!J15</f>
        <v>434</v>
      </c>
      <c r="K15" s="155">
        <f t="shared" si="3"/>
        <v>0.1480218281036835</v>
      </c>
    </row>
    <row r="16" spans="1:11" s="136" customFormat="1">
      <c r="A16" s="214">
        <v>3</v>
      </c>
      <c r="B16" s="151" t="s">
        <v>11</v>
      </c>
      <c r="C16" s="152">
        <f>[2]Z24_odpływ_bezrob_szczeg_sytuac!C16</f>
        <v>2502</v>
      </c>
      <c r="D16" s="152">
        <f>[2]Z24_odpływ_bezrob_szczeg_sytuac!D16</f>
        <v>1261</v>
      </c>
      <c r="E16" s="154">
        <f>D16/C16</f>
        <v>0.50399680255795365</v>
      </c>
      <c r="F16" s="152">
        <f>[2]Z24_odpływ_bezrob_szczeg_sytuac!F16</f>
        <v>807</v>
      </c>
      <c r="G16" s="154">
        <f t="shared" si="1"/>
        <v>0.32254196642685851</v>
      </c>
      <c r="H16" s="152">
        <f>[2]Z24_odpływ_bezrob_szczeg_sytuac!H16</f>
        <v>907</v>
      </c>
      <c r="I16" s="154">
        <f t="shared" si="2"/>
        <v>0.36250999200639489</v>
      </c>
      <c r="J16" s="152">
        <f>[2]Z24_odpływ_bezrob_szczeg_sytuac!J16</f>
        <v>384</v>
      </c>
      <c r="K16" s="155">
        <f t="shared" si="3"/>
        <v>0.15347721822541965</v>
      </c>
    </row>
    <row r="17" spans="1:11" s="136" customFormat="1">
      <c r="A17" s="214">
        <v>4</v>
      </c>
      <c r="B17" s="151" t="s">
        <v>12</v>
      </c>
      <c r="C17" s="152">
        <f>[2]Z24_odpływ_bezrob_szczeg_sytuac!C17</f>
        <v>1752</v>
      </c>
      <c r="D17" s="152">
        <f>[2]Z24_odpływ_bezrob_szczeg_sytuac!D17</f>
        <v>822</v>
      </c>
      <c r="E17" s="154">
        <f t="shared" ref="E17:E30" si="4">D17/C17</f>
        <v>0.46917808219178081</v>
      </c>
      <c r="F17" s="152">
        <f>[2]Z24_odpływ_bezrob_szczeg_sytuac!F17</f>
        <v>472</v>
      </c>
      <c r="G17" s="154">
        <f t="shared" si="1"/>
        <v>0.26940639269406391</v>
      </c>
      <c r="H17" s="152">
        <f>[2]Z24_odpływ_bezrob_szczeg_sytuac!H17</f>
        <v>742</v>
      </c>
      <c r="I17" s="154">
        <f t="shared" si="2"/>
        <v>0.42351598173515981</v>
      </c>
      <c r="J17" s="152">
        <f>[2]Z24_odpływ_bezrob_szczeg_sytuac!J17</f>
        <v>292</v>
      </c>
      <c r="K17" s="155">
        <f t="shared" si="3"/>
        <v>0.16666666666666666</v>
      </c>
    </row>
    <row r="18" spans="1:11" s="136" customFormat="1">
      <c r="A18" s="214">
        <v>5</v>
      </c>
      <c r="B18" s="151" t="s">
        <v>38</v>
      </c>
      <c r="C18" s="152">
        <f>[2]Z24_odpływ_bezrob_szczeg_sytuac!C18</f>
        <v>2653</v>
      </c>
      <c r="D18" s="152">
        <f>[2]Z24_odpływ_bezrob_szczeg_sytuac!D18</f>
        <v>1231</v>
      </c>
      <c r="E18" s="154">
        <f t="shared" si="4"/>
        <v>0.46400301545420281</v>
      </c>
      <c r="F18" s="152">
        <f>[2]Z24_odpływ_bezrob_szczeg_sytuac!F18</f>
        <v>804</v>
      </c>
      <c r="G18" s="154">
        <f t="shared" si="1"/>
        <v>0.30305314738032418</v>
      </c>
      <c r="H18" s="152">
        <f>[2]Z24_odpływ_bezrob_szczeg_sytuac!H18</f>
        <v>764</v>
      </c>
      <c r="I18" s="154">
        <f t="shared" si="2"/>
        <v>0.28797587636637767</v>
      </c>
      <c r="J18" s="152">
        <f>[2]Z24_odpływ_bezrob_szczeg_sytuac!J18</f>
        <v>476</v>
      </c>
      <c r="K18" s="155">
        <f t="shared" si="3"/>
        <v>0.17941952506596306</v>
      </c>
    </row>
    <row r="19" spans="1:11" s="165" customFormat="1">
      <c r="A19" s="216">
        <v>6</v>
      </c>
      <c r="B19" s="158" t="s">
        <v>10</v>
      </c>
      <c r="C19" s="152">
        <f>[2]Z24_odpływ_bezrob_szczeg_sytuac!C19</f>
        <v>1732</v>
      </c>
      <c r="D19" s="152">
        <f>[2]Z24_odpływ_bezrob_szczeg_sytuac!D19</f>
        <v>690</v>
      </c>
      <c r="E19" s="160">
        <f t="shared" si="4"/>
        <v>0.39838337182448036</v>
      </c>
      <c r="F19" s="152">
        <f>[2]Z24_odpływ_bezrob_szczeg_sytuac!F19</f>
        <v>372</v>
      </c>
      <c r="G19" s="160">
        <f t="shared" si="1"/>
        <v>0.21478060046189376</v>
      </c>
      <c r="H19" s="152">
        <f>[2]Z24_odpływ_bezrob_szczeg_sytuac!H19</f>
        <v>729</v>
      </c>
      <c r="I19" s="160">
        <f t="shared" si="2"/>
        <v>0.42090069284064663</v>
      </c>
      <c r="J19" s="152">
        <f>[2]Z24_odpływ_bezrob_szczeg_sytuac!J19</f>
        <v>359</v>
      </c>
      <c r="K19" s="161">
        <f t="shared" si="3"/>
        <v>0.20727482678983833</v>
      </c>
    </row>
    <row r="20" spans="1:11" s="213" customFormat="1" ht="27" customHeight="1">
      <c r="A20" s="367" t="s">
        <v>162</v>
      </c>
      <c r="B20" s="373"/>
      <c r="C20" s="146">
        <f>SUM(C21:C28)</f>
        <v>26886</v>
      </c>
      <c r="D20" s="146">
        <f>SUM(D21:D28)</f>
        <v>11118</v>
      </c>
      <c r="E20" s="147">
        <f>D20/$C$20</f>
        <v>0.41352376701629101</v>
      </c>
      <c r="F20" s="146">
        <f>SUM(F21:F28)</f>
        <v>6366</v>
      </c>
      <c r="G20" s="147">
        <f>F20/$C$20</f>
        <v>0.23677750502120062</v>
      </c>
      <c r="H20" s="146">
        <f>SUM(H21:H28)</f>
        <v>12177</v>
      </c>
      <c r="I20" s="147">
        <f>H20/$C$20</f>
        <v>0.45291229636241909</v>
      </c>
      <c r="J20" s="146">
        <f>SUM(J21:J28)</f>
        <v>5135</v>
      </c>
      <c r="K20" s="148">
        <f>J20/$C$20</f>
        <v>0.19099159413821321</v>
      </c>
    </row>
    <row r="21" spans="1:11" s="136" customFormat="1">
      <c r="A21" s="214">
        <v>1</v>
      </c>
      <c r="B21" s="151" t="s">
        <v>17</v>
      </c>
      <c r="C21" s="152">
        <f>[2]Z24_odpływ_bezrob_szczeg_sytuac!C21</f>
        <v>1177</v>
      </c>
      <c r="D21" s="152">
        <f>[2]Z24_odpływ_bezrob_szczeg_sytuac!D21</f>
        <v>657</v>
      </c>
      <c r="E21" s="154">
        <f t="shared" si="4"/>
        <v>0.5581988105352591</v>
      </c>
      <c r="F21" s="152">
        <f>[2]Z24_odpływ_bezrob_szczeg_sytuac!F21</f>
        <v>441</v>
      </c>
      <c r="G21" s="154">
        <f t="shared" si="1"/>
        <v>0.37468139337298217</v>
      </c>
      <c r="H21" s="152">
        <f>[2]Z24_odpływ_bezrob_szczeg_sytuac!H21</f>
        <v>346</v>
      </c>
      <c r="I21" s="154">
        <f t="shared" si="2"/>
        <v>0.29396771452846221</v>
      </c>
      <c r="J21" s="152">
        <f>[2]Z24_odpływ_bezrob_szczeg_sytuac!J21</f>
        <v>174</v>
      </c>
      <c r="K21" s="155">
        <f t="shared" si="3"/>
        <v>0.14783347493627869</v>
      </c>
    </row>
    <row r="22" spans="1:11" s="136" customFormat="1">
      <c r="A22" s="214">
        <v>2</v>
      </c>
      <c r="B22" s="151" t="s">
        <v>18</v>
      </c>
      <c r="C22" s="152">
        <f>[2]Z24_odpływ_bezrob_szczeg_sytuac!C22</f>
        <v>2118</v>
      </c>
      <c r="D22" s="152">
        <f>[2]Z24_odpływ_bezrob_szczeg_sytuac!D22</f>
        <v>902</v>
      </c>
      <c r="E22" s="154">
        <f t="shared" si="4"/>
        <v>0.42587346553352218</v>
      </c>
      <c r="F22" s="152">
        <f>[2]Z24_odpływ_bezrob_szczeg_sytuac!F22</f>
        <v>539</v>
      </c>
      <c r="G22" s="154">
        <f t="shared" si="1"/>
        <v>0.25448536355051937</v>
      </c>
      <c r="H22" s="152">
        <f>[2]Z24_odpływ_bezrob_szczeg_sytuac!H22</f>
        <v>902</v>
      </c>
      <c r="I22" s="154">
        <f t="shared" si="2"/>
        <v>0.42587346553352218</v>
      </c>
      <c r="J22" s="152">
        <f>[2]Z24_odpływ_bezrob_szczeg_sytuac!J22</f>
        <v>412</v>
      </c>
      <c r="K22" s="155">
        <f t="shared" si="3"/>
        <v>0.19452313503305005</v>
      </c>
    </row>
    <row r="23" spans="1:11" s="136" customFormat="1">
      <c r="A23" s="214">
        <v>3</v>
      </c>
      <c r="B23" s="151" t="s">
        <v>19</v>
      </c>
      <c r="C23" s="152">
        <f>[2]Z24_odpływ_bezrob_szczeg_sytuac!C23</f>
        <v>1622</v>
      </c>
      <c r="D23" s="152">
        <f>[2]Z24_odpływ_bezrob_szczeg_sytuac!D23</f>
        <v>805</v>
      </c>
      <c r="E23" s="154">
        <f t="shared" si="4"/>
        <v>0.49630086313193589</v>
      </c>
      <c r="F23" s="152">
        <f>[2]Z24_odpływ_bezrob_szczeg_sytuac!F23</f>
        <v>475</v>
      </c>
      <c r="G23" s="154">
        <f t="shared" si="1"/>
        <v>0.29284833538840938</v>
      </c>
      <c r="H23" s="152">
        <f>[2]Z24_odpływ_bezrob_szczeg_sytuac!H23</f>
        <v>712</v>
      </c>
      <c r="I23" s="154">
        <f t="shared" si="2"/>
        <v>0.43896424167694204</v>
      </c>
      <c r="J23" s="152">
        <f>[2]Z24_odpływ_bezrob_szczeg_sytuac!J23</f>
        <v>278</v>
      </c>
      <c r="K23" s="155">
        <f t="shared" si="3"/>
        <v>0.17139334155363747</v>
      </c>
    </row>
    <row r="24" spans="1:11" s="136" customFormat="1">
      <c r="A24" s="214">
        <v>4</v>
      </c>
      <c r="B24" s="151" t="s">
        <v>80</v>
      </c>
      <c r="C24" s="152">
        <f>[2]Z24_odpływ_bezrob_szczeg_sytuac!C24</f>
        <v>2470</v>
      </c>
      <c r="D24" s="152">
        <f>[2]Z24_odpływ_bezrob_szczeg_sytuac!D24</f>
        <v>1091</v>
      </c>
      <c r="E24" s="154">
        <f t="shared" si="4"/>
        <v>0.44170040485829959</v>
      </c>
      <c r="F24" s="152">
        <f>[2]Z24_odpływ_bezrob_szczeg_sytuac!F24</f>
        <v>671</v>
      </c>
      <c r="G24" s="154">
        <f t="shared" si="1"/>
        <v>0.27165991902834008</v>
      </c>
      <c r="H24" s="152">
        <f>[2]Z24_odpływ_bezrob_szczeg_sytuac!H24</f>
        <v>1163</v>
      </c>
      <c r="I24" s="154">
        <f t="shared" si="2"/>
        <v>0.47085020242914982</v>
      </c>
      <c r="J24" s="152">
        <f>[2]Z24_odpływ_bezrob_szczeg_sytuac!J24</f>
        <v>487</v>
      </c>
      <c r="K24" s="155">
        <f t="shared" si="3"/>
        <v>0.19716599190283401</v>
      </c>
    </row>
    <row r="25" spans="1:11">
      <c r="A25" s="214">
        <v>5</v>
      </c>
      <c r="B25" s="151" t="s">
        <v>20</v>
      </c>
      <c r="C25" s="152">
        <f>[2]Z24_odpływ_bezrob_szczeg_sytuac!C25</f>
        <v>6903</v>
      </c>
      <c r="D25" s="152">
        <f>[2]Z24_odpływ_bezrob_szczeg_sytuac!D25</f>
        <v>2990</v>
      </c>
      <c r="E25" s="154">
        <f t="shared" si="4"/>
        <v>0.43314500941619588</v>
      </c>
      <c r="F25" s="152">
        <f>[2]Z24_odpływ_bezrob_szczeg_sytuac!F25</f>
        <v>1717</v>
      </c>
      <c r="G25" s="154">
        <f t="shared" si="1"/>
        <v>0.24873243517311314</v>
      </c>
      <c r="H25" s="152">
        <f>[2]Z24_odpływ_bezrob_szczeg_sytuac!H25</f>
        <v>3139</v>
      </c>
      <c r="I25" s="154">
        <f t="shared" si="2"/>
        <v>0.45472982761118352</v>
      </c>
      <c r="J25" s="152">
        <f>[2]Z24_odpływ_bezrob_szczeg_sytuac!J25</f>
        <v>1165</v>
      </c>
      <c r="K25" s="155">
        <f t="shared" si="3"/>
        <v>0.16876720266550774</v>
      </c>
    </row>
    <row r="26" spans="1:11" s="136" customFormat="1">
      <c r="A26" s="214">
        <v>6</v>
      </c>
      <c r="B26" s="151" t="s">
        <v>21</v>
      </c>
      <c r="C26" s="152">
        <f>[2]Z24_odpływ_bezrob_szczeg_sytuac!C26</f>
        <v>2405</v>
      </c>
      <c r="D26" s="152">
        <f>[2]Z24_odpływ_bezrob_szczeg_sytuac!D26</f>
        <v>881</v>
      </c>
      <c r="E26" s="154">
        <f t="shared" si="4"/>
        <v>0.36632016632016634</v>
      </c>
      <c r="F26" s="152">
        <f>[2]Z24_odpływ_bezrob_szczeg_sytuac!F26</f>
        <v>517</v>
      </c>
      <c r="G26" s="154">
        <f t="shared" si="1"/>
        <v>0.21496881496881498</v>
      </c>
      <c r="H26" s="152">
        <f>[2]Z24_odpływ_bezrob_szczeg_sytuac!H26</f>
        <v>1183</v>
      </c>
      <c r="I26" s="154">
        <f t="shared" si="2"/>
        <v>0.49189189189189192</v>
      </c>
      <c r="J26" s="152">
        <f>[2]Z24_odpływ_bezrob_szczeg_sytuac!J26</f>
        <v>512</v>
      </c>
      <c r="K26" s="155">
        <f t="shared" si="3"/>
        <v>0.2128898128898129</v>
      </c>
    </row>
    <row r="27" spans="1:11" s="136" customFormat="1">
      <c r="A27" s="214">
        <v>7</v>
      </c>
      <c r="B27" s="151" t="s">
        <v>22</v>
      </c>
      <c r="C27" s="152">
        <f>[2]Z24_odpływ_bezrob_szczeg_sytuac!C27</f>
        <v>1971</v>
      </c>
      <c r="D27" s="152">
        <f>[2]Z24_odpływ_bezrob_szczeg_sytuac!D27</f>
        <v>962</v>
      </c>
      <c r="E27" s="154">
        <f t="shared" si="4"/>
        <v>0.48807711821410449</v>
      </c>
      <c r="F27" s="152">
        <f>[2]Z24_odpływ_bezrob_szczeg_sytuac!F27</f>
        <v>591</v>
      </c>
      <c r="G27" s="154">
        <f t="shared" si="1"/>
        <v>0.29984779299847791</v>
      </c>
      <c r="H27" s="152">
        <f>[2]Z24_odpływ_bezrob_szczeg_sytuac!H27</f>
        <v>1007</v>
      </c>
      <c r="I27" s="154">
        <f t="shared" si="2"/>
        <v>0.51090816844241504</v>
      </c>
      <c r="J27" s="152">
        <f>[2]Z24_odpływ_bezrob_szczeg_sytuac!J27</f>
        <v>308</v>
      </c>
      <c r="K27" s="155">
        <f t="shared" si="3"/>
        <v>0.15626585489599187</v>
      </c>
    </row>
    <row r="28" spans="1:11" s="165" customFormat="1">
      <c r="A28" s="216">
        <v>8</v>
      </c>
      <c r="B28" s="158" t="s">
        <v>82</v>
      </c>
      <c r="C28" s="152">
        <f>[2]Z24_odpływ_bezrob_szczeg_sytuac!C28</f>
        <v>8220</v>
      </c>
      <c r="D28" s="152">
        <f>[2]Z24_odpływ_bezrob_szczeg_sytuac!D28</f>
        <v>2830</v>
      </c>
      <c r="E28" s="160">
        <f t="shared" si="4"/>
        <v>0.34428223844282241</v>
      </c>
      <c r="F28" s="152">
        <f>[2]Z24_odpływ_bezrob_szczeg_sytuac!F28</f>
        <v>1415</v>
      </c>
      <c r="G28" s="160">
        <f t="shared" si="1"/>
        <v>0.1721411192214112</v>
      </c>
      <c r="H28" s="152">
        <f>[2]Z24_odpływ_bezrob_szczeg_sytuac!H28</f>
        <v>3725</v>
      </c>
      <c r="I28" s="160">
        <f t="shared" si="2"/>
        <v>0.45316301703163014</v>
      </c>
      <c r="J28" s="152">
        <f>[2]Z24_odpływ_bezrob_szczeg_sytuac!J28</f>
        <v>1799</v>
      </c>
      <c r="K28" s="161">
        <f t="shared" si="3"/>
        <v>0.21885644768856446</v>
      </c>
    </row>
    <row r="29" spans="1:11" s="213" customFormat="1" ht="25.5" customHeight="1">
      <c r="A29" s="367" t="s">
        <v>126</v>
      </c>
      <c r="B29" s="373"/>
      <c r="C29" s="146">
        <f>C30</f>
        <v>23795</v>
      </c>
      <c r="D29" s="146">
        <f>D30</f>
        <v>6010</v>
      </c>
      <c r="E29" s="147">
        <f>D29/$C$29</f>
        <v>0.25257407018281153</v>
      </c>
      <c r="F29" s="146">
        <f>F30</f>
        <v>2367</v>
      </c>
      <c r="G29" s="147">
        <f>F29/$C$29</f>
        <v>9.9474679554528267E-2</v>
      </c>
      <c r="H29" s="146">
        <f>H30</f>
        <v>8041</v>
      </c>
      <c r="I29" s="147">
        <f>H29/$C$29</f>
        <v>0.33792813616305944</v>
      </c>
      <c r="J29" s="146">
        <f>J30</f>
        <v>5735</v>
      </c>
      <c r="K29" s="148">
        <f>J29/$C$29</f>
        <v>0.24101702038243328</v>
      </c>
    </row>
    <row r="30" spans="1:11" s="162" customFormat="1">
      <c r="A30" s="216">
        <v>12</v>
      </c>
      <c r="B30" s="158" t="s">
        <v>127</v>
      </c>
      <c r="C30" s="152">
        <f>[2]Z24_odpływ_bezrob_szczeg_sytuac!C30</f>
        <v>23795</v>
      </c>
      <c r="D30" s="152">
        <f>[2]Z24_odpływ_bezrob_szczeg_sytuac!D30</f>
        <v>6010</v>
      </c>
      <c r="E30" s="160">
        <f t="shared" si="4"/>
        <v>0.25257407018281153</v>
      </c>
      <c r="F30" s="152">
        <f>[2]Z24_odpływ_bezrob_szczeg_sytuac!F30</f>
        <v>2367</v>
      </c>
      <c r="G30" s="160">
        <f t="shared" si="1"/>
        <v>9.9474679554528267E-2</v>
      </c>
      <c r="H30" s="152">
        <f>[2]Z24_odpływ_bezrob_szczeg_sytuac!H30</f>
        <v>8041</v>
      </c>
      <c r="I30" s="160">
        <f t="shared" si="2"/>
        <v>0.33792813616305944</v>
      </c>
      <c r="J30" s="152">
        <f>[2]Z24_odpływ_bezrob_szczeg_sytuac!J30</f>
        <v>5735</v>
      </c>
      <c r="K30" s="161">
        <f t="shared" si="3"/>
        <v>0.24101702038243328</v>
      </c>
    </row>
    <row r="31" spans="1:11" s="213" customFormat="1" ht="25.5" customHeight="1">
      <c r="A31" s="367" t="s">
        <v>163</v>
      </c>
      <c r="B31" s="373"/>
      <c r="C31" s="146">
        <f>SUM(C32:C37)</f>
        <v>18166</v>
      </c>
      <c r="D31" s="146">
        <f>SUM(D32:D37)</f>
        <v>6883</v>
      </c>
      <c r="E31" s="147">
        <f>D31/$C$31</f>
        <v>0.37889463833535175</v>
      </c>
      <c r="F31" s="146">
        <f>SUM(F32:F37)</f>
        <v>4042</v>
      </c>
      <c r="G31" s="147">
        <f>F31/$C$31</f>
        <v>0.22250357811295826</v>
      </c>
      <c r="H31" s="146">
        <f>SUM(H32:H37)</f>
        <v>6644</v>
      </c>
      <c r="I31" s="147">
        <f>H31/$C$31</f>
        <v>0.36573819222723769</v>
      </c>
      <c r="J31" s="146">
        <f>SUM(J32:J37)</f>
        <v>3659</v>
      </c>
      <c r="K31" s="148">
        <f>J31/$C$31</f>
        <v>0.20142023560497632</v>
      </c>
    </row>
    <row r="32" spans="1:11" s="136" customFormat="1">
      <c r="A32" s="214">
        <v>1</v>
      </c>
      <c r="B32" s="151" t="s">
        <v>25</v>
      </c>
      <c r="C32" s="152">
        <f>[2]Z24_odpływ_bezrob_szczeg_sytuac!C32</f>
        <v>2652</v>
      </c>
      <c r="D32" s="152">
        <f>[2]Z24_odpływ_bezrob_szczeg_sytuac!D32</f>
        <v>1232</v>
      </c>
      <c r="E32" s="154">
        <f t="shared" ref="E32:E37" si="5">D32/C32</f>
        <v>0.46455505279034692</v>
      </c>
      <c r="F32" s="152">
        <f>[2]Z24_odpływ_bezrob_szczeg_sytuac!F32</f>
        <v>727</v>
      </c>
      <c r="G32" s="154">
        <f t="shared" ref="G32:G37" si="6">F32/C32</f>
        <v>0.27413273001508298</v>
      </c>
      <c r="H32" s="152">
        <f>[2]Z24_odpływ_bezrob_szczeg_sytuac!H32</f>
        <v>1166</v>
      </c>
      <c r="I32" s="154">
        <f t="shared" ref="I32:I37" si="7">H32/C32</f>
        <v>0.4396681749622926</v>
      </c>
      <c r="J32" s="152">
        <f>[2]Z24_odpływ_bezrob_szczeg_sytuac!J32</f>
        <v>418</v>
      </c>
      <c r="K32" s="155">
        <f t="shared" ref="K32:K37" si="8">J32/C32</f>
        <v>0.15761689291101055</v>
      </c>
    </row>
    <row r="33" spans="1:11" s="136" customFormat="1">
      <c r="A33" s="214">
        <v>4</v>
      </c>
      <c r="B33" s="151" t="s">
        <v>28</v>
      </c>
      <c r="C33" s="152">
        <f>[2]Z24_odpływ_bezrob_szczeg_sytuac!C33</f>
        <v>2477</v>
      </c>
      <c r="D33" s="152">
        <f>[2]Z24_odpływ_bezrob_szczeg_sytuac!D33</f>
        <v>871</v>
      </c>
      <c r="E33" s="154">
        <f t="shared" si="5"/>
        <v>0.35163504238998788</v>
      </c>
      <c r="F33" s="152">
        <f>[2]Z24_odpływ_bezrob_szczeg_sytuac!F33</f>
        <v>527</v>
      </c>
      <c r="G33" s="154">
        <f t="shared" si="6"/>
        <v>0.21275736778360921</v>
      </c>
      <c r="H33" s="152">
        <f>[2]Z24_odpływ_bezrob_szczeg_sytuac!H33</f>
        <v>870</v>
      </c>
      <c r="I33" s="154">
        <f t="shared" si="7"/>
        <v>0.3512313282196205</v>
      </c>
      <c r="J33" s="152">
        <f>[2]Z24_odpływ_bezrob_szczeg_sytuac!J33</f>
        <v>482</v>
      </c>
      <c r="K33" s="155">
        <f t="shared" si="8"/>
        <v>0.1945902301170771</v>
      </c>
    </row>
    <row r="34" spans="1:11" s="136" customFormat="1">
      <c r="A34" s="214">
        <v>5</v>
      </c>
      <c r="B34" s="151" t="s">
        <v>54</v>
      </c>
      <c r="C34" s="152">
        <f>[2]Z24_odpływ_bezrob_szczeg_sytuac!C34</f>
        <v>2925</v>
      </c>
      <c r="D34" s="152">
        <f>[2]Z24_odpływ_bezrob_szczeg_sytuac!D34</f>
        <v>1151</v>
      </c>
      <c r="E34" s="154">
        <f t="shared" si="5"/>
        <v>0.39350427350427353</v>
      </c>
      <c r="F34" s="152">
        <f>[2]Z24_odpływ_bezrob_szczeg_sytuac!F34</f>
        <v>686</v>
      </c>
      <c r="G34" s="154">
        <f t="shared" si="6"/>
        <v>0.23452991452991453</v>
      </c>
      <c r="H34" s="152">
        <f>[2]Z24_odpływ_bezrob_szczeg_sytuac!H34</f>
        <v>935</v>
      </c>
      <c r="I34" s="154">
        <f t="shared" si="7"/>
        <v>0.31965811965811963</v>
      </c>
      <c r="J34" s="152">
        <f>[2]Z24_odpływ_bezrob_szczeg_sytuac!J34</f>
        <v>588</v>
      </c>
      <c r="K34" s="155">
        <f t="shared" si="8"/>
        <v>0.20102564102564102</v>
      </c>
    </row>
    <row r="35" spans="1:11" s="136" customFormat="1">
      <c r="A35" s="214">
        <v>6</v>
      </c>
      <c r="B35" s="151" t="s">
        <v>29</v>
      </c>
      <c r="C35" s="152">
        <f>[2]Z24_odpływ_bezrob_szczeg_sytuac!C35</f>
        <v>1843</v>
      </c>
      <c r="D35" s="152">
        <f>[2]Z24_odpływ_bezrob_szczeg_sytuac!D35</f>
        <v>707</v>
      </c>
      <c r="E35" s="154">
        <f t="shared" si="5"/>
        <v>0.38361367335865437</v>
      </c>
      <c r="F35" s="152">
        <f>[2]Z24_odpływ_bezrob_szczeg_sytuac!F35</f>
        <v>432</v>
      </c>
      <c r="G35" s="154">
        <f t="shared" si="6"/>
        <v>0.23440043407487793</v>
      </c>
      <c r="H35" s="152">
        <f>[2]Z24_odpływ_bezrob_szczeg_sytuac!H35</f>
        <v>602</v>
      </c>
      <c r="I35" s="154">
        <f t="shared" si="7"/>
        <v>0.32664134563212155</v>
      </c>
      <c r="J35" s="152">
        <f>[2]Z24_odpływ_bezrob_szczeg_sytuac!J35</f>
        <v>374</v>
      </c>
      <c r="K35" s="155">
        <f t="shared" si="8"/>
        <v>0.20293000542593598</v>
      </c>
    </row>
    <row r="36" spans="1:11" s="136" customFormat="1">
      <c r="A36" s="214">
        <v>7</v>
      </c>
      <c r="B36" s="151" t="s">
        <v>30</v>
      </c>
      <c r="C36" s="152">
        <f>[2]Z24_odpływ_bezrob_szczeg_sytuac!C36</f>
        <v>2205</v>
      </c>
      <c r="D36" s="152">
        <f>[2]Z24_odpływ_bezrob_szczeg_sytuac!D36</f>
        <v>784</v>
      </c>
      <c r="E36" s="154">
        <f t="shared" si="5"/>
        <v>0.35555555555555557</v>
      </c>
      <c r="F36" s="152">
        <f>[2]Z24_odpływ_bezrob_szczeg_sytuac!F36</f>
        <v>441</v>
      </c>
      <c r="G36" s="154">
        <f t="shared" si="6"/>
        <v>0.2</v>
      </c>
      <c r="H36" s="152">
        <f>[2]Z24_odpływ_bezrob_szczeg_sytuac!H36</f>
        <v>637</v>
      </c>
      <c r="I36" s="154">
        <f t="shared" si="7"/>
        <v>0.28888888888888886</v>
      </c>
      <c r="J36" s="152">
        <f>[2]Z24_odpływ_bezrob_szczeg_sytuac!J36</f>
        <v>524</v>
      </c>
      <c r="K36" s="155">
        <f t="shared" si="8"/>
        <v>0.23764172335600908</v>
      </c>
    </row>
    <row r="37" spans="1:11" s="136" customFormat="1">
      <c r="A37" s="214">
        <v>15</v>
      </c>
      <c r="B37" s="151" t="s">
        <v>37</v>
      </c>
      <c r="C37" s="152">
        <f>[2]Z24_odpływ_bezrob_szczeg_sytuac!C37</f>
        <v>6064</v>
      </c>
      <c r="D37" s="152">
        <f>[2]Z24_odpływ_bezrob_szczeg_sytuac!D37</f>
        <v>2138</v>
      </c>
      <c r="E37" s="154">
        <f t="shared" si="5"/>
        <v>0.35257255936675463</v>
      </c>
      <c r="F37" s="152">
        <f>[2]Z24_odpływ_bezrob_szczeg_sytuac!F37</f>
        <v>1229</v>
      </c>
      <c r="G37" s="154">
        <f t="shared" si="6"/>
        <v>0.20267150395778363</v>
      </c>
      <c r="H37" s="152">
        <f>[2]Z24_odpływ_bezrob_szczeg_sytuac!H37</f>
        <v>2434</v>
      </c>
      <c r="I37" s="154">
        <f t="shared" si="7"/>
        <v>0.40138522427440632</v>
      </c>
      <c r="J37" s="152">
        <f>[2]Z24_odpływ_bezrob_szczeg_sytuac!J37</f>
        <v>1273</v>
      </c>
      <c r="K37" s="155">
        <f t="shared" si="8"/>
        <v>0.20992744063324539</v>
      </c>
    </row>
    <row r="38" spans="1:11" s="213" customFormat="1" ht="24.75" customHeight="1">
      <c r="A38" s="367" t="s">
        <v>164</v>
      </c>
      <c r="B38" s="373"/>
      <c r="C38" s="146">
        <f>SUM(C39:C45)</f>
        <v>14860</v>
      </c>
      <c r="D38" s="146">
        <f>SUM(D39:D45)</f>
        <v>5193</v>
      </c>
      <c r="E38" s="147">
        <f>D38/$C$38</f>
        <v>0.34946164199192464</v>
      </c>
      <c r="F38" s="146">
        <f>SUM(F39:F45)</f>
        <v>2964</v>
      </c>
      <c r="G38" s="147">
        <f>F38/$C$38</f>
        <v>0.19946164199192462</v>
      </c>
      <c r="H38" s="146">
        <f>SUM(H39:H45)</f>
        <v>4907</v>
      </c>
      <c r="I38" s="147">
        <f>H38/$C$38</f>
        <v>0.33021534320323015</v>
      </c>
      <c r="J38" s="146">
        <f>SUM(J39:J45)</f>
        <v>3217</v>
      </c>
      <c r="K38" s="148">
        <f>J38/$C$38</f>
        <v>0.21648721399730822</v>
      </c>
    </row>
    <row r="39" spans="1:11" s="136" customFormat="1">
      <c r="A39" s="214">
        <v>2</v>
      </c>
      <c r="B39" s="151" t="s">
        <v>26</v>
      </c>
      <c r="C39" s="152">
        <f>[2]Z24_odpływ_bezrob_szczeg_sytuac!C39</f>
        <v>1567</v>
      </c>
      <c r="D39" s="152">
        <f>[2]Z24_odpływ_bezrob_szczeg_sytuac!D39</f>
        <v>527</v>
      </c>
      <c r="E39" s="154">
        <f t="shared" ref="E39:E45" si="9">D39/C39</f>
        <v>0.33631142310146778</v>
      </c>
      <c r="F39" s="152">
        <f>[2]Z24_odpływ_bezrob_szczeg_sytuac!F39</f>
        <v>307</v>
      </c>
      <c r="G39" s="154">
        <f t="shared" ref="G39:G45" si="10">F39/C39</f>
        <v>0.19591576260370133</v>
      </c>
      <c r="H39" s="152">
        <f>[2]Z24_odpływ_bezrob_szczeg_sytuac!H39</f>
        <v>481</v>
      </c>
      <c r="I39" s="154">
        <f t="shared" ref="I39:I45" si="11">H39/C39</f>
        <v>0.30695596681557114</v>
      </c>
      <c r="J39" s="152">
        <f>[2]Z24_odpływ_bezrob_szczeg_sytuac!J39</f>
        <v>366</v>
      </c>
      <c r="K39" s="155">
        <f t="shared" ref="K39:K45" si="12">J39/C39</f>
        <v>0.23356732610082961</v>
      </c>
    </row>
    <row r="40" spans="1:11" s="136" customFormat="1">
      <c r="A40" s="214">
        <v>3</v>
      </c>
      <c r="B40" s="151" t="s">
        <v>27</v>
      </c>
      <c r="C40" s="152">
        <f>[2]Z24_odpływ_bezrob_szczeg_sytuac!C40</f>
        <v>2003</v>
      </c>
      <c r="D40" s="152">
        <f>[2]Z24_odpływ_bezrob_szczeg_sytuac!D40</f>
        <v>897</v>
      </c>
      <c r="E40" s="154">
        <f t="shared" si="9"/>
        <v>0.44782825761357964</v>
      </c>
      <c r="F40" s="152">
        <f>[2]Z24_odpływ_bezrob_szczeg_sytuac!F40</f>
        <v>595</v>
      </c>
      <c r="G40" s="154">
        <f t="shared" si="10"/>
        <v>0.29705441837244134</v>
      </c>
      <c r="H40" s="152">
        <f>[2]Z24_odpływ_bezrob_szczeg_sytuac!H40</f>
        <v>490</v>
      </c>
      <c r="I40" s="154">
        <f t="shared" si="11"/>
        <v>0.24463305042436345</v>
      </c>
      <c r="J40" s="152">
        <f>[2]Z24_odpływ_bezrob_szczeg_sytuac!J40</f>
        <v>393</v>
      </c>
      <c r="K40" s="155">
        <f t="shared" si="12"/>
        <v>0.19620569146280578</v>
      </c>
    </row>
    <row r="41" spans="1:11" s="136" customFormat="1">
      <c r="A41" s="214">
        <v>8</v>
      </c>
      <c r="B41" s="151" t="s">
        <v>31</v>
      </c>
      <c r="C41" s="152">
        <f>[2]Z24_odpływ_bezrob_szczeg_sytuac!C41</f>
        <v>3233</v>
      </c>
      <c r="D41" s="152">
        <f>[2]Z24_odpływ_bezrob_szczeg_sytuac!D41</f>
        <v>996</v>
      </c>
      <c r="E41" s="154">
        <f t="shared" si="9"/>
        <v>0.30807299721620784</v>
      </c>
      <c r="F41" s="152">
        <f>[2]Z24_odpływ_bezrob_szczeg_sytuac!F41</f>
        <v>527</v>
      </c>
      <c r="G41" s="154">
        <f t="shared" si="10"/>
        <v>0.16300649551500154</v>
      </c>
      <c r="H41" s="152">
        <f>[2]Z24_odpływ_bezrob_szczeg_sytuac!H41</f>
        <v>1236</v>
      </c>
      <c r="I41" s="154">
        <f t="shared" si="11"/>
        <v>0.38230745437673985</v>
      </c>
      <c r="J41" s="152">
        <f>[2]Z24_odpływ_bezrob_szczeg_sytuac!J41</f>
        <v>684</v>
      </c>
      <c r="K41" s="155">
        <f t="shared" si="12"/>
        <v>0.21156820290751624</v>
      </c>
    </row>
    <row r="42" spans="1:11" s="136" customFormat="1">
      <c r="A42" s="214">
        <v>9</v>
      </c>
      <c r="B42" s="151" t="s">
        <v>32</v>
      </c>
      <c r="C42" s="152">
        <f>[2]Z24_odpływ_bezrob_szczeg_sytuac!C42</f>
        <v>2380</v>
      </c>
      <c r="D42" s="152">
        <f>[2]Z24_odpływ_bezrob_szczeg_sytuac!D42</f>
        <v>623</v>
      </c>
      <c r="E42" s="154">
        <f t="shared" si="9"/>
        <v>0.26176470588235295</v>
      </c>
      <c r="F42" s="152">
        <f>[2]Z24_odpływ_bezrob_szczeg_sytuac!F42</f>
        <v>274</v>
      </c>
      <c r="G42" s="154">
        <f t="shared" si="10"/>
        <v>0.11512605042016806</v>
      </c>
      <c r="H42" s="152">
        <f>[2]Z24_odpływ_bezrob_szczeg_sytuac!H42</f>
        <v>839</v>
      </c>
      <c r="I42" s="154">
        <f t="shared" si="11"/>
        <v>0.35252100840336137</v>
      </c>
      <c r="J42" s="152">
        <f>[2]Z24_odpływ_bezrob_szczeg_sytuac!J42</f>
        <v>557</v>
      </c>
      <c r="K42" s="155">
        <f t="shared" si="12"/>
        <v>0.23403361344537815</v>
      </c>
    </row>
    <row r="43" spans="1:11" s="136" customFormat="1">
      <c r="A43" s="214">
        <v>11</v>
      </c>
      <c r="B43" s="167" t="s">
        <v>34</v>
      </c>
      <c r="C43" s="152">
        <f>[2]Z24_odpływ_bezrob_szczeg_sytuac!C43</f>
        <v>2148</v>
      </c>
      <c r="D43" s="152">
        <f>[2]Z24_odpływ_bezrob_szczeg_sytuac!D43</f>
        <v>939</v>
      </c>
      <c r="E43" s="154">
        <f t="shared" si="9"/>
        <v>0.43715083798882681</v>
      </c>
      <c r="F43" s="152">
        <f>[2]Z24_odpływ_bezrob_szczeg_sytuac!F43</f>
        <v>575</v>
      </c>
      <c r="G43" s="154">
        <f t="shared" si="10"/>
        <v>0.26769087523277468</v>
      </c>
      <c r="H43" s="152">
        <f>[2]Z24_odpływ_bezrob_szczeg_sytuac!H43</f>
        <v>678</v>
      </c>
      <c r="I43" s="154">
        <f t="shared" si="11"/>
        <v>0.31564245810055863</v>
      </c>
      <c r="J43" s="152">
        <f>[2]Z24_odpływ_bezrob_szczeg_sytuac!J43</f>
        <v>412</v>
      </c>
      <c r="K43" s="155">
        <f t="shared" si="12"/>
        <v>0.19180633147113593</v>
      </c>
    </row>
    <row r="44" spans="1:11" s="136" customFormat="1">
      <c r="A44" s="214">
        <v>13</v>
      </c>
      <c r="B44" s="151" t="s">
        <v>35</v>
      </c>
      <c r="C44" s="152">
        <f>[2]Z24_odpływ_bezrob_szczeg_sytuac!C44</f>
        <v>1454</v>
      </c>
      <c r="D44" s="152">
        <f>[2]Z24_odpływ_bezrob_szczeg_sytuac!D44</f>
        <v>422</v>
      </c>
      <c r="E44" s="154">
        <f t="shared" si="9"/>
        <v>0.29023383768913341</v>
      </c>
      <c r="F44" s="152">
        <f>[2]Z24_odpływ_bezrob_szczeg_sytuac!F44</f>
        <v>212</v>
      </c>
      <c r="G44" s="154">
        <f t="shared" si="10"/>
        <v>0.14580467675378267</v>
      </c>
      <c r="H44" s="152">
        <f>[2]Z24_odpływ_bezrob_szczeg_sytuac!H44</f>
        <v>399</v>
      </c>
      <c r="I44" s="154">
        <f t="shared" si="11"/>
        <v>0.27441540577716644</v>
      </c>
      <c r="J44" s="152">
        <f>[2]Z24_odpływ_bezrob_szczeg_sytuac!J44</f>
        <v>403</v>
      </c>
      <c r="K44" s="155">
        <f t="shared" si="12"/>
        <v>0.27716643741403024</v>
      </c>
    </row>
    <row r="45" spans="1:11" s="136" customFormat="1">
      <c r="A45" s="214">
        <v>17</v>
      </c>
      <c r="B45" s="151" t="s">
        <v>39</v>
      </c>
      <c r="C45" s="152">
        <f>[2]Z24_odpływ_bezrob_szczeg_sytuac!C45</f>
        <v>2075</v>
      </c>
      <c r="D45" s="152">
        <f>[2]Z24_odpływ_bezrob_szczeg_sytuac!D45</f>
        <v>789</v>
      </c>
      <c r="E45" s="154">
        <f t="shared" si="9"/>
        <v>0.38024096385542167</v>
      </c>
      <c r="F45" s="152">
        <f>[2]Z24_odpływ_bezrob_szczeg_sytuac!F45</f>
        <v>474</v>
      </c>
      <c r="G45" s="154">
        <f t="shared" si="10"/>
        <v>0.22843373493975905</v>
      </c>
      <c r="H45" s="152">
        <f>[2]Z24_odpływ_bezrob_szczeg_sytuac!H45</f>
        <v>784</v>
      </c>
      <c r="I45" s="154">
        <f t="shared" si="11"/>
        <v>0.37783132530120483</v>
      </c>
      <c r="J45" s="152">
        <f>[2]Z24_odpływ_bezrob_szczeg_sytuac!J45</f>
        <v>402</v>
      </c>
      <c r="K45" s="155">
        <f t="shared" si="12"/>
        <v>0.19373493975903613</v>
      </c>
    </row>
    <row r="46" spans="1:11" s="213" customFormat="1" ht="26.25" customHeight="1">
      <c r="A46" s="367" t="s">
        <v>165</v>
      </c>
      <c r="B46" s="373"/>
      <c r="C46" s="146">
        <f>SUM(C47:C50)</f>
        <v>13377</v>
      </c>
      <c r="D46" s="146">
        <f>SUM(D47:D50)</f>
        <v>5461</v>
      </c>
      <c r="E46" s="147">
        <f>D46/$C$46</f>
        <v>0.40823802048291846</v>
      </c>
      <c r="F46" s="146">
        <f>SUM(F47:F50)</f>
        <v>3186</v>
      </c>
      <c r="G46" s="147">
        <f>F46/$C$46</f>
        <v>0.23816999327203409</v>
      </c>
      <c r="H46" s="146">
        <f>SUM(H47:H50)</f>
        <v>5455</v>
      </c>
      <c r="I46" s="147">
        <f>H46/$C$46</f>
        <v>0.40778948942214249</v>
      </c>
      <c r="J46" s="146">
        <f>SUM(J47:J50)</f>
        <v>2651</v>
      </c>
      <c r="K46" s="148">
        <f>J46/$C$46</f>
        <v>0.19817597368617776</v>
      </c>
    </row>
    <row r="47" spans="1:11" s="136" customFormat="1">
      <c r="A47" s="214">
        <v>1</v>
      </c>
      <c r="B47" s="151" t="s">
        <v>13</v>
      </c>
      <c r="C47" s="152">
        <f>[2]Z24_odpływ_bezrob_szczeg_sytuac!C47</f>
        <v>2297</v>
      </c>
      <c r="D47" s="152">
        <f>[2]Z24_odpływ_bezrob_szczeg_sytuac!D47</f>
        <v>997</v>
      </c>
      <c r="E47" s="154">
        <f t="shared" ref="E47:E56" si="13">D47/C47</f>
        <v>0.43404440574662606</v>
      </c>
      <c r="F47" s="152">
        <f>[2]Z24_odpływ_bezrob_szczeg_sytuac!F47</f>
        <v>648</v>
      </c>
      <c r="G47" s="154">
        <f>F47/C47</f>
        <v>0.282107096212451</v>
      </c>
      <c r="H47" s="152">
        <f>[2]Z24_odpływ_bezrob_szczeg_sytuac!H47</f>
        <v>974</v>
      </c>
      <c r="I47" s="154">
        <f>H47/C47</f>
        <v>0.42403134523291247</v>
      </c>
      <c r="J47" s="152">
        <f>[2]Z24_odpływ_bezrob_szczeg_sytuac!J47</f>
        <v>491</v>
      </c>
      <c r="K47" s="155">
        <f>J47/C47</f>
        <v>0.21375707444492817</v>
      </c>
    </row>
    <row r="48" spans="1:11" s="168" customFormat="1">
      <c r="A48" s="214">
        <v>2</v>
      </c>
      <c r="B48" s="151" t="s">
        <v>14</v>
      </c>
      <c r="C48" s="152">
        <f>[2]Z24_odpływ_bezrob_szczeg_sytuac!C48</f>
        <v>4749</v>
      </c>
      <c r="D48" s="152">
        <f>[2]Z24_odpływ_bezrob_szczeg_sytuac!D48</f>
        <v>2103</v>
      </c>
      <c r="E48" s="154">
        <f t="shared" si="13"/>
        <v>0.44283006948831333</v>
      </c>
      <c r="F48" s="152">
        <f>[2]Z24_odpływ_bezrob_szczeg_sytuac!F48</f>
        <v>1266</v>
      </c>
      <c r="G48" s="154">
        <f>F48/C48</f>
        <v>0.26658243840808593</v>
      </c>
      <c r="H48" s="152">
        <f>[2]Z24_odpływ_bezrob_szczeg_sytuac!H48</f>
        <v>1856</v>
      </c>
      <c r="I48" s="154">
        <f>H48/C48</f>
        <v>0.39081911981469786</v>
      </c>
      <c r="J48" s="152">
        <f>[2]Z24_odpływ_bezrob_szczeg_sytuac!J48</f>
        <v>819</v>
      </c>
      <c r="K48" s="155">
        <f>J48/C48</f>
        <v>0.17245735944409349</v>
      </c>
    </row>
    <row r="49" spans="1:11" s="136" customFormat="1">
      <c r="A49" s="214">
        <v>3</v>
      </c>
      <c r="B49" s="151" t="s">
        <v>16</v>
      </c>
      <c r="C49" s="152">
        <f>[2]Z24_odpływ_bezrob_szczeg_sytuac!C49</f>
        <v>2209</v>
      </c>
      <c r="D49" s="152">
        <f>[2]Z24_odpływ_bezrob_szczeg_sytuac!D49</f>
        <v>1011</v>
      </c>
      <c r="E49" s="154">
        <f t="shared" si="13"/>
        <v>0.45767315527387958</v>
      </c>
      <c r="F49" s="152">
        <f>[2]Z24_odpływ_bezrob_szczeg_sytuac!F49</f>
        <v>592</v>
      </c>
      <c r="G49" s="154">
        <f>F49/C49</f>
        <v>0.2679945676776822</v>
      </c>
      <c r="H49" s="152">
        <f>[2]Z24_odpływ_bezrob_szczeg_sytuac!H49</f>
        <v>1016</v>
      </c>
      <c r="I49" s="154">
        <f>H49/C49</f>
        <v>0.45993662290629245</v>
      </c>
      <c r="J49" s="152">
        <f>[2]Z24_odpływ_bezrob_szczeg_sytuac!J49</f>
        <v>387</v>
      </c>
      <c r="K49" s="155">
        <f>J49/C49</f>
        <v>0.17519239474875509</v>
      </c>
    </row>
    <row r="50" spans="1:11" s="169" customFormat="1">
      <c r="A50" s="216">
        <v>4</v>
      </c>
      <c r="B50" s="158" t="s">
        <v>15</v>
      </c>
      <c r="C50" s="152">
        <f>[2]Z24_odpływ_bezrob_szczeg_sytuac!C50</f>
        <v>4122</v>
      </c>
      <c r="D50" s="152">
        <f>[2]Z24_odpływ_bezrob_szczeg_sytuac!D50</f>
        <v>1350</v>
      </c>
      <c r="E50" s="160">
        <f t="shared" si="13"/>
        <v>0.32751091703056767</v>
      </c>
      <c r="F50" s="152">
        <f>[2]Z24_odpływ_bezrob_szczeg_sytuac!F50</f>
        <v>680</v>
      </c>
      <c r="G50" s="160">
        <f>F50/C50</f>
        <v>0.16496846191169334</v>
      </c>
      <c r="H50" s="152">
        <f>[2]Z24_odpływ_bezrob_szczeg_sytuac!H50</f>
        <v>1609</v>
      </c>
      <c r="I50" s="160">
        <f>H50/C50</f>
        <v>0.39034449296458029</v>
      </c>
      <c r="J50" s="152">
        <f>[2]Z24_odpływ_bezrob_szczeg_sytuac!J50</f>
        <v>954</v>
      </c>
      <c r="K50" s="161">
        <f>J50/C50</f>
        <v>0.23144104803493451</v>
      </c>
    </row>
    <row r="51" spans="1:11" s="213" customFormat="1" ht="24.75" customHeight="1">
      <c r="A51" s="367" t="s">
        <v>166</v>
      </c>
      <c r="B51" s="373"/>
      <c r="C51" s="146">
        <f>SUM(C52:C56)</f>
        <v>8194</v>
      </c>
      <c r="D51" s="146">
        <f>SUM(D52:D56)</f>
        <v>3920</v>
      </c>
      <c r="E51" s="147">
        <f>D51/$C$51</f>
        <v>0.47839882841103248</v>
      </c>
      <c r="F51" s="146">
        <f>SUM(F52:F56)</f>
        <v>2281</v>
      </c>
      <c r="G51" s="147">
        <f>F51/$C$51</f>
        <v>0.27837442030754211</v>
      </c>
      <c r="H51" s="146">
        <f>SUM(H52:H56)</f>
        <v>2801</v>
      </c>
      <c r="I51" s="147">
        <f>H51/$C$51</f>
        <v>0.34183548938247499</v>
      </c>
      <c r="J51" s="146">
        <f>SUM(J52:J56)</f>
        <v>1255</v>
      </c>
      <c r="K51" s="148">
        <f>J51/$C$51</f>
        <v>0.15316084940200148</v>
      </c>
    </row>
    <row r="52" spans="1:11" s="136" customFormat="1">
      <c r="A52" s="214">
        <v>1</v>
      </c>
      <c r="B52" s="151" t="s">
        <v>85</v>
      </c>
      <c r="C52" s="152">
        <f>[2]Z24_odpływ_bezrob_szczeg_sytuac!C52</f>
        <v>1082</v>
      </c>
      <c r="D52" s="152">
        <f>[2]Z24_odpływ_bezrob_szczeg_sytuac!D52</f>
        <v>542</v>
      </c>
      <c r="E52" s="154">
        <f t="shared" si="13"/>
        <v>0.50092421441774493</v>
      </c>
      <c r="F52" s="152">
        <f>[2]Z24_odpływ_bezrob_szczeg_sytuac!F52</f>
        <v>297</v>
      </c>
      <c r="G52" s="154">
        <f>F52/C52</f>
        <v>0.27449168207024027</v>
      </c>
      <c r="H52" s="152">
        <f>[2]Z24_odpływ_bezrob_szczeg_sytuac!H52</f>
        <v>427</v>
      </c>
      <c r="I52" s="154">
        <f>H52/C52</f>
        <v>0.39463955637707948</v>
      </c>
      <c r="J52" s="152">
        <f>[2]Z24_odpływ_bezrob_szczeg_sytuac!J52</f>
        <v>158</v>
      </c>
      <c r="K52" s="155">
        <f>J52/C52</f>
        <v>0.14602587800369685</v>
      </c>
    </row>
    <row r="53" spans="1:11">
      <c r="A53" s="214">
        <v>2</v>
      </c>
      <c r="B53" s="151" t="s">
        <v>23</v>
      </c>
      <c r="C53" s="152">
        <f>[2]Z24_odpływ_bezrob_szczeg_sytuac!C53</f>
        <v>1770</v>
      </c>
      <c r="D53" s="152">
        <f>[2]Z24_odpływ_bezrob_szczeg_sytuac!D53</f>
        <v>924</v>
      </c>
      <c r="E53" s="154">
        <f t="shared" si="13"/>
        <v>0.52203389830508473</v>
      </c>
      <c r="F53" s="152">
        <f>[2]Z24_odpływ_bezrob_szczeg_sytuac!F53</f>
        <v>538</v>
      </c>
      <c r="G53" s="154">
        <f>F53/C53</f>
        <v>0.30395480225988702</v>
      </c>
      <c r="H53" s="152">
        <f>[2]Z24_odpływ_bezrob_szczeg_sytuac!H53</f>
        <v>460</v>
      </c>
      <c r="I53" s="154">
        <f>H53/C53</f>
        <v>0.25988700564971751</v>
      </c>
      <c r="J53" s="152">
        <f>[2]Z24_odpływ_bezrob_szczeg_sytuac!J53</f>
        <v>237</v>
      </c>
      <c r="K53" s="155">
        <f>J53/C53</f>
        <v>0.13389830508474576</v>
      </c>
    </row>
    <row r="54" spans="1:11" s="136" customFormat="1">
      <c r="A54" s="214">
        <v>3</v>
      </c>
      <c r="B54" s="151" t="s">
        <v>24</v>
      </c>
      <c r="C54" s="152">
        <f>[2]Z24_odpływ_bezrob_szczeg_sytuac!C54</f>
        <v>1681</v>
      </c>
      <c r="D54" s="152">
        <f>[2]Z24_odpływ_bezrob_szczeg_sytuac!D54</f>
        <v>818</v>
      </c>
      <c r="E54" s="154">
        <f t="shared" si="13"/>
        <v>0.48661511005353958</v>
      </c>
      <c r="F54" s="152">
        <f>[2]Z24_odpływ_bezrob_szczeg_sytuac!F54</f>
        <v>478</v>
      </c>
      <c r="G54" s="154">
        <f>F54/C54</f>
        <v>0.28435455086258182</v>
      </c>
      <c r="H54" s="152">
        <f>[2]Z24_odpływ_bezrob_szczeg_sytuac!H54</f>
        <v>700</v>
      </c>
      <c r="I54" s="154">
        <f>H54/C54</f>
        <v>0.41641879833432482</v>
      </c>
      <c r="J54" s="152">
        <f>[2]Z24_odpływ_bezrob_szczeg_sytuac!J54</f>
        <v>254</v>
      </c>
      <c r="K54" s="155">
        <f>J54/C54</f>
        <v>0.15110053539559787</v>
      </c>
    </row>
    <row r="55" spans="1:11" s="136" customFormat="1">
      <c r="A55" s="214">
        <v>4</v>
      </c>
      <c r="B55" s="151" t="s">
        <v>36</v>
      </c>
      <c r="C55" s="152">
        <f>[2]Z24_odpływ_bezrob_szczeg_sytuac!C55</f>
        <v>1759</v>
      </c>
      <c r="D55" s="152">
        <f>[2]Z24_odpływ_bezrob_szczeg_sytuac!D55</f>
        <v>915</v>
      </c>
      <c r="E55" s="154">
        <f t="shared" si="13"/>
        <v>0.52018192154633314</v>
      </c>
      <c r="F55" s="152">
        <f>[2]Z24_odpływ_bezrob_szczeg_sytuac!F55</f>
        <v>634</v>
      </c>
      <c r="G55" s="154">
        <f>F55/C55</f>
        <v>0.36043206367254121</v>
      </c>
      <c r="H55" s="152">
        <f>[2]Z24_odpływ_bezrob_szczeg_sytuac!H55</f>
        <v>627</v>
      </c>
      <c r="I55" s="154">
        <f>H55/C55</f>
        <v>0.35645252984650372</v>
      </c>
      <c r="J55" s="152">
        <f>[2]Z24_odpływ_bezrob_szczeg_sytuac!J55</f>
        <v>252</v>
      </c>
      <c r="K55" s="155">
        <f>J55/C55</f>
        <v>0.14326321773735076</v>
      </c>
    </row>
    <row r="56" spans="1:11" s="165" customFormat="1" ht="13.5" thickBot="1">
      <c r="A56" s="220">
        <v>5</v>
      </c>
      <c r="B56" s="171" t="s">
        <v>87</v>
      </c>
      <c r="C56" s="172">
        <f>[2]Z24_odpływ_bezrob_szczeg_sytuac!C56</f>
        <v>1902</v>
      </c>
      <c r="D56" s="172">
        <f>[2]Z24_odpływ_bezrob_szczeg_sytuac!D56</f>
        <v>721</v>
      </c>
      <c r="E56" s="174">
        <f t="shared" si="13"/>
        <v>0.37907465825446895</v>
      </c>
      <c r="F56" s="172">
        <f>[2]Z24_odpływ_bezrob_szczeg_sytuac!F56</f>
        <v>334</v>
      </c>
      <c r="G56" s="174">
        <f>F56/C56</f>
        <v>0.17560462670872765</v>
      </c>
      <c r="H56" s="172">
        <f>[2]Z24_odpływ_bezrob_szczeg_sytuac!H56</f>
        <v>587</v>
      </c>
      <c r="I56" s="174">
        <f>H56/C56</f>
        <v>0.3086225026288118</v>
      </c>
      <c r="J56" s="172">
        <f>[2]Z24_odpływ_bezrob_szczeg_sytuac!J56</f>
        <v>354</v>
      </c>
      <c r="K56" s="175">
        <f>J56/C56</f>
        <v>0.18611987381703471</v>
      </c>
    </row>
    <row r="57" spans="1:11" ht="13.5" thickTop="1"/>
  </sheetData>
  <mergeCells count="23">
    <mergeCell ref="K4:K5"/>
    <mergeCell ref="A1:K1"/>
    <mergeCell ref="A2:K2"/>
    <mergeCell ref="D3:K3"/>
    <mergeCell ref="J4:J5"/>
    <mergeCell ref="G4:G5"/>
    <mergeCell ref="H4:H5"/>
    <mergeCell ref="I4:I5"/>
    <mergeCell ref="F4:F5"/>
    <mergeCell ref="A3:A5"/>
    <mergeCell ref="B3:B5"/>
    <mergeCell ref="C3:C5"/>
    <mergeCell ref="D4:D5"/>
    <mergeCell ref="A51:B51"/>
    <mergeCell ref="A13:B13"/>
    <mergeCell ref="A20:B20"/>
    <mergeCell ref="A31:B31"/>
    <mergeCell ref="E4:E5"/>
    <mergeCell ref="A46:B46"/>
    <mergeCell ref="A6:B6"/>
    <mergeCell ref="A7:B7"/>
    <mergeCell ref="A29:B29"/>
    <mergeCell ref="A38:B38"/>
  </mergeCells>
  <printOptions horizontalCentered="1" verticalCentered="1"/>
  <pageMargins left="0.78740157480314965" right="0.39370078740157483" top="0.59055118110236227" bottom="0.59055118110236227" header="0" footer="0"/>
  <pageSetup paperSize="9" scale="7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J83"/>
  <sheetViews>
    <sheetView zoomScale="85" zoomScaleNormal="85" zoomScaleSheetLayoutView="100" workbookViewId="0">
      <selection activeCell="N7" sqref="N6:N7"/>
    </sheetView>
  </sheetViews>
  <sheetFormatPr defaultRowHeight="12.75"/>
  <cols>
    <col min="1" max="1" width="4.42578125" style="1" customWidth="1"/>
    <col min="2" max="2" width="23.7109375" style="1" customWidth="1"/>
    <col min="3" max="3" width="13.85546875" style="256" customWidth="1"/>
    <col min="4" max="5" width="10.7109375" style="1" customWidth="1"/>
    <col min="6" max="7" width="10.7109375" style="48" customWidth="1"/>
    <col min="8" max="8" width="13.28515625" style="1" customWidth="1"/>
    <col min="9" max="9" width="13.42578125" style="1" customWidth="1"/>
    <col min="10" max="10" width="9.140625" style="51"/>
    <col min="11" max="16384" width="9.140625" style="1"/>
  </cols>
  <sheetData>
    <row r="1" spans="1:10" ht="12.75" customHeight="1">
      <c r="A1" s="285" t="s">
        <v>111</v>
      </c>
      <c r="B1" s="285"/>
      <c r="C1" s="285"/>
      <c r="D1" s="285"/>
      <c r="E1" s="285"/>
      <c r="F1" s="285"/>
      <c r="G1" s="285"/>
      <c r="H1" s="285"/>
      <c r="I1" s="285"/>
    </row>
    <row r="2" spans="1:10" ht="33.75" customHeight="1" thickBot="1">
      <c r="A2" s="314" t="s">
        <v>170</v>
      </c>
      <c r="B2" s="315"/>
      <c r="C2" s="315"/>
      <c r="D2" s="315"/>
      <c r="E2" s="315"/>
      <c r="F2" s="315"/>
      <c r="G2" s="315"/>
      <c r="H2" s="315"/>
      <c r="I2" s="315"/>
    </row>
    <row r="3" spans="1:10" ht="57" customHeight="1" thickTop="1">
      <c r="A3" s="108" t="s">
        <v>2</v>
      </c>
      <c r="B3" s="109" t="s">
        <v>3</v>
      </c>
      <c r="C3" s="257" t="s">
        <v>143</v>
      </c>
      <c r="D3" s="110" t="s">
        <v>157</v>
      </c>
      <c r="E3" s="110" t="s">
        <v>180</v>
      </c>
      <c r="F3" s="110" t="s">
        <v>225</v>
      </c>
      <c r="G3" s="110" t="s">
        <v>226</v>
      </c>
      <c r="H3" s="111" t="s">
        <v>227</v>
      </c>
      <c r="I3" s="112" t="s">
        <v>228</v>
      </c>
    </row>
    <row r="4" spans="1:10" s="9" customFormat="1" ht="14.25" customHeight="1">
      <c r="A4" s="281" t="s">
        <v>114</v>
      </c>
      <c r="B4" s="282"/>
      <c r="C4" s="128">
        <v>12</v>
      </c>
      <c r="D4" s="128">
        <v>10.199999999999999</v>
      </c>
      <c r="E4" s="128">
        <v>8.6999999999999993</v>
      </c>
      <c r="F4" s="265">
        <v>8.3000000000000007</v>
      </c>
      <c r="G4" s="265">
        <v>7.1</v>
      </c>
      <c r="H4" s="128">
        <f>G4-F4</f>
        <v>-1.2000000000000011</v>
      </c>
      <c r="I4" s="129">
        <f>G4-E4</f>
        <v>-1.5999999999999996</v>
      </c>
      <c r="J4" s="130"/>
    </row>
    <row r="5" spans="1:10" ht="29.25" customHeight="1">
      <c r="A5" s="283" t="s">
        <v>115</v>
      </c>
      <c r="B5" s="313"/>
      <c r="C5" s="242">
        <v>10.3</v>
      </c>
      <c r="D5" s="243">
        <v>8.8000000000000007</v>
      </c>
      <c r="E5" s="243">
        <v>7.7</v>
      </c>
      <c r="F5" s="259">
        <v>7.2</v>
      </c>
      <c r="G5" s="260">
        <v>6.3</v>
      </c>
      <c r="H5" s="244">
        <f>G5-F5</f>
        <v>-0.90000000000000036</v>
      </c>
      <c r="I5" s="245">
        <f>G5-E5</f>
        <v>-1.4000000000000004</v>
      </c>
      <c r="J5" s="114"/>
    </row>
    <row r="6" spans="1:10" ht="25.5" customHeight="1">
      <c r="A6" s="279" t="s">
        <v>167</v>
      </c>
      <c r="B6" s="300"/>
      <c r="C6" s="232"/>
      <c r="D6" s="232">
        <v>15.9</v>
      </c>
      <c r="E6" s="232">
        <v>14.7</v>
      </c>
      <c r="F6" s="232">
        <v>13.6</v>
      </c>
      <c r="G6" s="232">
        <v>12</v>
      </c>
      <c r="H6" s="232">
        <f>G6-F6</f>
        <v>-1.5999999999999996</v>
      </c>
      <c r="I6" s="253">
        <f>G6-E6</f>
        <v>-2.6999999999999993</v>
      </c>
    </row>
    <row r="7" spans="1:10" ht="15" customHeight="1">
      <c r="A7" s="10">
        <v>1</v>
      </c>
      <c r="B7" s="11" t="s">
        <v>64</v>
      </c>
      <c r="C7" s="115">
        <v>16.600000000000001</v>
      </c>
      <c r="D7" s="116">
        <v>15.1</v>
      </c>
      <c r="E7" s="116">
        <v>14.2</v>
      </c>
      <c r="F7" s="115">
        <v>13.4</v>
      </c>
      <c r="G7" s="115">
        <v>11.2</v>
      </c>
      <c r="H7" s="115">
        <f t="shared" ref="H7:H48" si="0">G7-F7</f>
        <v>-2.2000000000000011</v>
      </c>
      <c r="I7" s="117">
        <f>G7-E7</f>
        <v>-3</v>
      </c>
      <c r="J7" s="118"/>
    </row>
    <row r="8" spans="1:10" ht="15" customHeight="1">
      <c r="A8" s="10">
        <v>2</v>
      </c>
      <c r="B8" s="11" t="s">
        <v>65</v>
      </c>
      <c r="C8" s="115">
        <v>15.3</v>
      </c>
      <c r="D8" s="116">
        <v>11.9</v>
      </c>
      <c r="E8" s="116">
        <v>10.7</v>
      </c>
      <c r="F8" s="115">
        <v>9.3000000000000007</v>
      </c>
      <c r="G8" s="115">
        <v>8.3000000000000007</v>
      </c>
      <c r="H8" s="115">
        <f>G8-F8</f>
        <v>-1</v>
      </c>
      <c r="I8" s="117">
        <f t="shared" ref="I8:I11" si="1">G8-E8</f>
        <v>-2.3999999999999986</v>
      </c>
      <c r="J8" s="118"/>
    </row>
    <row r="9" spans="1:10" ht="15" customHeight="1">
      <c r="A9" s="10">
        <v>3</v>
      </c>
      <c r="B9" s="11" t="s">
        <v>66</v>
      </c>
      <c r="C9" s="115">
        <v>17.2</v>
      </c>
      <c r="D9" s="116">
        <v>14.8</v>
      </c>
      <c r="E9" s="116">
        <v>13.9</v>
      </c>
      <c r="F9" s="115">
        <v>12.6</v>
      </c>
      <c r="G9" s="115">
        <v>10.9</v>
      </c>
      <c r="H9" s="115">
        <f>G9-F9</f>
        <v>-1.6999999999999993</v>
      </c>
      <c r="I9" s="117">
        <f t="shared" si="1"/>
        <v>-3</v>
      </c>
      <c r="J9" s="118"/>
    </row>
    <row r="10" spans="1:10" ht="15" customHeight="1">
      <c r="A10" s="10">
        <v>4</v>
      </c>
      <c r="B10" s="11" t="s">
        <v>98</v>
      </c>
      <c r="C10" s="115">
        <v>22.3</v>
      </c>
      <c r="D10" s="116">
        <v>21.7</v>
      </c>
      <c r="E10" s="116">
        <v>19.600000000000001</v>
      </c>
      <c r="F10" s="115">
        <v>18.5</v>
      </c>
      <c r="G10" s="115">
        <v>18</v>
      </c>
      <c r="H10" s="115">
        <f>G10-F10</f>
        <v>-0.5</v>
      </c>
      <c r="I10" s="117">
        <f t="shared" si="1"/>
        <v>-1.6000000000000014</v>
      </c>
      <c r="J10" s="118"/>
    </row>
    <row r="11" spans="1:10" ht="15" customHeight="1">
      <c r="A11" s="10">
        <v>5</v>
      </c>
      <c r="B11" s="11" t="s">
        <v>67</v>
      </c>
      <c r="C11" s="115">
        <v>21.4</v>
      </c>
      <c r="D11" s="116">
        <v>19.5</v>
      </c>
      <c r="E11" s="116">
        <v>18.100000000000001</v>
      </c>
      <c r="F11" s="115">
        <v>17.399999999999999</v>
      </c>
      <c r="G11" s="115">
        <v>15.3</v>
      </c>
      <c r="H11" s="115">
        <f>G11-F11</f>
        <v>-2.0999999999999979</v>
      </c>
      <c r="I11" s="117">
        <f t="shared" si="1"/>
        <v>-2.8000000000000007</v>
      </c>
      <c r="J11" s="118"/>
    </row>
    <row r="12" spans="1:10" ht="27" customHeight="1">
      <c r="A12" s="279" t="s">
        <v>161</v>
      </c>
      <c r="B12" s="300"/>
      <c r="C12" s="232"/>
      <c r="D12" s="232">
        <v>14.3</v>
      </c>
      <c r="E12" s="232">
        <v>12.7</v>
      </c>
      <c r="F12" s="232">
        <v>12.5</v>
      </c>
      <c r="G12" s="232">
        <v>11.1</v>
      </c>
      <c r="H12" s="232">
        <f>G12-F12</f>
        <v>-1.4000000000000004</v>
      </c>
      <c r="I12" s="253">
        <f>G12-E12</f>
        <v>-1.5999999999999996</v>
      </c>
      <c r="J12" s="118"/>
    </row>
    <row r="13" spans="1:10" ht="15" customHeight="1">
      <c r="A13" s="10">
        <v>1</v>
      </c>
      <c r="B13" s="11" t="s">
        <v>68</v>
      </c>
      <c r="C13" s="115">
        <v>23.7</v>
      </c>
      <c r="D13" s="116">
        <v>22.7</v>
      </c>
      <c r="E13" s="116">
        <v>19.600000000000001</v>
      </c>
      <c r="F13" s="115">
        <v>19.5</v>
      </c>
      <c r="G13" s="115">
        <v>18.7</v>
      </c>
      <c r="H13" s="115">
        <f t="shared" ref="H13:H31" si="2">G13-F13</f>
        <v>-0.80000000000000071</v>
      </c>
      <c r="I13" s="117">
        <f t="shared" ref="I13:I18" si="3">G13-E13</f>
        <v>-0.90000000000000213</v>
      </c>
      <c r="J13" s="118"/>
    </row>
    <row r="14" spans="1:10" ht="15" customHeight="1">
      <c r="A14" s="10">
        <v>2</v>
      </c>
      <c r="B14" s="17" t="s">
        <v>69</v>
      </c>
      <c r="C14" s="115">
        <v>16.899999999999999</v>
      </c>
      <c r="D14" s="116">
        <v>14.8</v>
      </c>
      <c r="E14" s="116">
        <v>13.9</v>
      </c>
      <c r="F14" s="115">
        <v>14.3</v>
      </c>
      <c r="G14" s="115">
        <v>12.5</v>
      </c>
      <c r="H14" s="115">
        <f t="shared" si="2"/>
        <v>-1.8000000000000007</v>
      </c>
      <c r="I14" s="117">
        <f t="shared" si="3"/>
        <v>-1.4000000000000004</v>
      </c>
      <c r="J14" s="118"/>
    </row>
    <row r="15" spans="1:10" ht="15" customHeight="1">
      <c r="A15" s="10">
        <v>3</v>
      </c>
      <c r="B15" s="11" t="s">
        <v>71</v>
      </c>
      <c r="C15" s="115">
        <v>15.8</v>
      </c>
      <c r="D15" s="116">
        <v>13.7</v>
      </c>
      <c r="E15" s="116">
        <v>12.4</v>
      </c>
      <c r="F15" s="115">
        <v>11.6</v>
      </c>
      <c r="G15" s="115">
        <v>10.7</v>
      </c>
      <c r="H15" s="115">
        <f t="shared" si="2"/>
        <v>-0.90000000000000036</v>
      </c>
      <c r="I15" s="117">
        <f t="shared" si="3"/>
        <v>-1.7000000000000011</v>
      </c>
      <c r="J15" s="118"/>
    </row>
    <row r="16" spans="1:10" ht="15" customHeight="1">
      <c r="A16" s="10">
        <v>4</v>
      </c>
      <c r="B16" s="11" t="s">
        <v>72</v>
      </c>
      <c r="C16" s="115">
        <v>15.9</v>
      </c>
      <c r="D16" s="116">
        <v>14.1</v>
      </c>
      <c r="E16" s="116">
        <v>12.3</v>
      </c>
      <c r="F16" s="115">
        <v>12.1</v>
      </c>
      <c r="G16" s="115">
        <v>10.5</v>
      </c>
      <c r="H16" s="115">
        <f t="shared" si="2"/>
        <v>-1.5999999999999996</v>
      </c>
      <c r="I16" s="117">
        <f t="shared" si="3"/>
        <v>-1.8000000000000007</v>
      </c>
      <c r="J16" s="118"/>
    </row>
    <row r="17" spans="1:10" ht="15" customHeight="1">
      <c r="A17" s="10">
        <v>5</v>
      </c>
      <c r="B17" s="11" t="s">
        <v>103</v>
      </c>
      <c r="C17" s="115">
        <v>12.2</v>
      </c>
      <c r="D17" s="116">
        <v>9.5</v>
      </c>
      <c r="E17" s="116">
        <v>8</v>
      </c>
      <c r="F17" s="115">
        <v>7</v>
      </c>
      <c r="G17" s="115">
        <v>5.8</v>
      </c>
      <c r="H17" s="115">
        <f t="shared" si="2"/>
        <v>-1.2000000000000002</v>
      </c>
      <c r="I17" s="117">
        <f t="shared" si="3"/>
        <v>-2.2000000000000002</v>
      </c>
      <c r="J17" s="118"/>
    </row>
    <row r="18" spans="1:10" s="25" customFormat="1" ht="15" customHeight="1">
      <c r="A18" s="18">
        <v>6</v>
      </c>
      <c r="B18" s="19" t="s">
        <v>70</v>
      </c>
      <c r="C18" s="119">
        <v>14.9</v>
      </c>
      <c r="D18" s="113">
        <v>13.9</v>
      </c>
      <c r="E18" s="113">
        <v>12.5</v>
      </c>
      <c r="F18" s="119">
        <v>12.7</v>
      </c>
      <c r="G18" s="119">
        <v>11.2</v>
      </c>
      <c r="H18" s="119">
        <f t="shared" si="2"/>
        <v>-1.5</v>
      </c>
      <c r="I18" s="117">
        <f t="shared" si="3"/>
        <v>-1.3000000000000007</v>
      </c>
      <c r="J18" s="120"/>
    </row>
    <row r="19" spans="1:10" ht="25.5" customHeight="1">
      <c r="A19" s="279" t="s">
        <v>162</v>
      </c>
      <c r="B19" s="300"/>
      <c r="C19" s="232"/>
      <c r="D19" s="232">
        <v>20.2</v>
      </c>
      <c r="E19" s="232">
        <v>18.3</v>
      </c>
      <c r="F19" s="233">
        <v>17.8</v>
      </c>
      <c r="G19" s="232">
        <v>15.9</v>
      </c>
      <c r="H19" s="232">
        <f>G19-F19</f>
        <v>-1.9000000000000004</v>
      </c>
      <c r="I19" s="253">
        <f>G19-E19</f>
        <v>-2.4000000000000004</v>
      </c>
      <c r="J19" s="118"/>
    </row>
    <row r="20" spans="1:10" ht="15" customHeight="1">
      <c r="A20" s="10">
        <v>1</v>
      </c>
      <c r="B20" s="11" t="s">
        <v>77</v>
      </c>
      <c r="C20" s="115">
        <v>13.1</v>
      </c>
      <c r="D20" s="116">
        <v>10.9</v>
      </c>
      <c r="E20" s="116">
        <v>10</v>
      </c>
      <c r="F20" s="115">
        <v>10.199999999999999</v>
      </c>
      <c r="G20" s="115">
        <v>8.5</v>
      </c>
      <c r="H20" s="115">
        <f t="shared" si="2"/>
        <v>-1.6999999999999993</v>
      </c>
      <c r="I20" s="117">
        <f t="shared" ref="I20:I27" si="4">G20-E20</f>
        <v>-1.5</v>
      </c>
      <c r="J20" s="118"/>
    </row>
    <row r="21" spans="1:10" ht="15" customHeight="1">
      <c r="A21" s="10">
        <v>2</v>
      </c>
      <c r="B21" s="11" t="s">
        <v>78</v>
      </c>
      <c r="C21" s="115">
        <v>16.7</v>
      </c>
      <c r="D21" s="116">
        <v>14.4</v>
      </c>
      <c r="E21" s="116">
        <v>13.2</v>
      </c>
      <c r="F21" s="115">
        <v>12.7</v>
      </c>
      <c r="G21" s="115">
        <v>11.3</v>
      </c>
      <c r="H21" s="115">
        <f t="shared" si="2"/>
        <v>-1.3999999999999986</v>
      </c>
      <c r="I21" s="117">
        <f t="shared" si="4"/>
        <v>-1.8999999999999986</v>
      </c>
      <c r="J21" s="118"/>
    </row>
    <row r="22" spans="1:10" ht="15" customHeight="1">
      <c r="A22" s="10">
        <v>3</v>
      </c>
      <c r="B22" s="11" t="s">
        <v>79</v>
      </c>
      <c r="C22" s="115">
        <v>14.2</v>
      </c>
      <c r="D22" s="116">
        <v>13.1</v>
      </c>
      <c r="E22" s="116">
        <v>12.2</v>
      </c>
      <c r="F22" s="115">
        <v>12.7</v>
      </c>
      <c r="G22" s="115">
        <v>10.8</v>
      </c>
      <c r="H22" s="115">
        <f t="shared" si="2"/>
        <v>-1.8999999999999986</v>
      </c>
      <c r="I22" s="117">
        <f t="shared" si="4"/>
        <v>-1.3999999999999986</v>
      </c>
      <c r="J22" s="118"/>
    </row>
    <row r="23" spans="1:10" ht="15" customHeight="1">
      <c r="A23" s="10">
        <v>4</v>
      </c>
      <c r="B23" s="11" t="s">
        <v>106</v>
      </c>
      <c r="C23" s="115">
        <v>25.3</v>
      </c>
      <c r="D23" s="116">
        <v>23.3</v>
      </c>
      <c r="E23" s="116">
        <v>22.2</v>
      </c>
      <c r="F23" s="115">
        <v>21.9</v>
      </c>
      <c r="G23" s="115">
        <v>19.8</v>
      </c>
      <c r="H23" s="115">
        <f t="shared" si="2"/>
        <v>-2.0999999999999979</v>
      </c>
      <c r="I23" s="117">
        <f t="shared" si="4"/>
        <v>-2.3999999999999986</v>
      </c>
      <c r="J23" s="118"/>
    </row>
    <row r="24" spans="1:10" ht="15" customHeight="1">
      <c r="A24" s="10">
        <v>5</v>
      </c>
      <c r="B24" s="17" t="s">
        <v>81</v>
      </c>
      <c r="C24" s="115">
        <v>28.6</v>
      </c>
      <c r="D24" s="116">
        <v>25.5</v>
      </c>
      <c r="E24" s="116">
        <v>23.2</v>
      </c>
      <c r="F24" s="115">
        <v>22.5</v>
      </c>
      <c r="G24" s="115">
        <v>20.399999999999999</v>
      </c>
      <c r="H24" s="115">
        <f t="shared" si="2"/>
        <v>-2.1000000000000014</v>
      </c>
      <c r="I24" s="117">
        <f t="shared" si="4"/>
        <v>-2.8000000000000007</v>
      </c>
      <c r="J24" s="118"/>
    </row>
    <row r="25" spans="1:10" ht="15" customHeight="1">
      <c r="A25" s="10">
        <v>6</v>
      </c>
      <c r="B25" s="11" t="s">
        <v>83</v>
      </c>
      <c r="C25" s="115">
        <v>35.799999999999997</v>
      </c>
      <c r="D25" s="116">
        <v>31.8</v>
      </c>
      <c r="E25" s="116">
        <v>28</v>
      </c>
      <c r="F25" s="115">
        <v>28.8</v>
      </c>
      <c r="G25" s="115">
        <v>25.9</v>
      </c>
      <c r="H25" s="115">
        <f t="shared" si="2"/>
        <v>-2.9000000000000021</v>
      </c>
      <c r="I25" s="117">
        <f t="shared" si="4"/>
        <v>-2.1000000000000014</v>
      </c>
      <c r="J25" s="118"/>
    </row>
    <row r="26" spans="1:10" ht="15" customHeight="1">
      <c r="A26" s="10">
        <v>7</v>
      </c>
      <c r="B26" s="11" t="s">
        <v>84</v>
      </c>
      <c r="C26" s="115">
        <v>19.399999999999999</v>
      </c>
      <c r="D26" s="116">
        <v>18.100000000000001</v>
      </c>
      <c r="E26" s="116">
        <v>15.5</v>
      </c>
      <c r="F26" s="115">
        <v>15.3</v>
      </c>
      <c r="G26" s="115">
        <v>11.9</v>
      </c>
      <c r="H26" s="115">
        <f t="shared" si="2"/>
        <v>-3.4000000000000004</v>
      </c>
      <c r="I26" s="117">
        <f t="shared" si="4"/>
        <v>-3.5999999999999996</v>
      </c>
      <c r="J26" s="118"/>
    </row>
    <row r="27" spans="1:10" s="25" customFormat="1" ht="15" customHeight="1">
      <c r="A27" s="18">
        <v>8</v>
      </c>
      <c r="B27" s="19" t="s">
        <v>107</v>
      </c>
      <c r="C27" s="119">
        <v>21.6</v>
      </c>
      <c r="D27" s="113">
        <v>19.2</v>
      </c>
      <c r="E27" s="113">
        <v>17.3</v>
      </c>
      <c r="F27" s="119">
        <v>16.2</v>
      </c>
      <c r="G27" s="119">
        <v>14.9</v>
      </c>
      <c r="H27" s="119">
        <f t="shared" si="2"/>
        <v>-1.2999999999999989</v>
      </c>
      <c r="I27" s="117">
        <f t="shared" si="4"/>
        <v>-2.4000000000000004</v>
      </c>
      <c r="J27" s="120"/>
    </row>
    <row r="28" spans="1:10" s="25" customFormat="1" ht="25.5" customHeight="1">
      <c r="A28" s="279" t="s">
        <v>128</v>
      </c>
      <c r="B28" s="280"/>
      <c r="C28" s="233"/>
      <c r="D28" s="232">
        <v>3.8</v>
      </c>
      <c r="E28" s="232">
        <v>3.1</v>
      </c>
      <c r="F28" s="233">
        <v>2.8</v>
      </c>
      <c r="G28" s="232">
        <v>2.5</v>
      </c>
      <c r="H28" s="232">
        <f>G28-F28</f>
        <v>-0.29999999999999982</v>
      </c>
      <c r="I28" s="253">
        <f>G28-E28</f>
        <v>-0.60000000000000009</v>
      </c>
      <c r="J28" s="120"/>
    </row>
    <row r="29" spans="1:10" s="25" customFormat="1" ht="15" customHeight="1">
      <c r="A29" s="18">
        <v>1</v>
      </c>
      <c r="B29" s="19" t="s">
        <v>127</v>
      </c>
      <c r="C29" s="119">
        <v>4.5999999999999996</v>
      </c>
      <c r="D29" s="113">
        <v>3.8</v>
      </c>
      <c r="E29" s="113">
        <v>3.1</v>
      </c>
      <c r="F29" s="119">
        <v>2.8</v>
      </c>
      <c r="G29" s="119">
        <v>2.5</v>
      </c>
      <c r="H29" s="119">
        <f t="shared" si="2"/>
        <v>-0.29999999999999982</v>
      </c>
      <c r="I29" s="117">
        <f>G29-E29</f>
        <v>-0.60000000000000009</v>
      </c>
      <c r="J29" s="120"/>
    </row>
    <row r="30" spans="1:10" ht="25.5" customHeight="1">
      <c r="A30" s="279" t="s">
        <v>163</v>
      </c>
      <c r="B30" s="300"/>
      <c r="C30" s="232"/>
      <c r="D30" s="232">
        <v>11.6</v>
      </c>
      <c r="E30" s="232">
        <v>10.199999999999999</v>
      </c>
      <c r="F30" s="233">
        <v>9.4</v>
      </c>
      <c r="G30" s="232">
        <v>8.3000000000000007</v>
      </c>
      <c r="H30" s="232">
        <f>G30-F30</f>
        <v>-1.0999999999999996</v>
      </c>
      <c r="I30" s="253">
        <f>G30-E30</f>
        <v>-1.8999999999999986</v>
      </c>
      <c r="J30" s="118"/>
    </row>
    <row r="31" spans="1:10" ht="15" customHeight="1">
      <c r="A31" s="104">
        <v>1</v>
      </c>
      <c r="B31" s="11" t="s">
        <v>89</v>
      </c>
      <c r="C31" s="115">
        <v>14.7</v>
      </c>
      <c r="D31" s="116">
        <v>13.7</v>
      </c>
      <c r="E31" s="116">
        <v>12.5</v>
      </c>
      <c r="F31" s="115">
        <v>11.6</v>
      </c>
      <c r="G31" s="115">
        <v>10.199999999999999</v>
      </c>
      <c r="H31" s="115">
        <f t="shared" si="2"/>
        <v>-1.4000000000000004</v>
      </c>
      <c r="I31" s="117">
        <f t="shared" ref="I31:I36" si="5">G31-E31</f>
        <v>-2.3000000000000007</v>
      </c>
      <c r="J31" s="118"/>
    </row>
    <row r="32" spans="1:10" ht="15" customHeight="1">
      <c r="A32" s="10">
        <v>2</v>
      </c>
      <c r="B32" s="11" t="s">
        <v>92</v>
      </c>
      <c r="C32" s="115">
        <v>15.1</v>
      </c>
      <c r="D32" s="116">
        <v>13.3</v>
      </c>
      <c r="E32" s="116">
        <v>11.9</v>
      </c>
      <c r="F32" s="115">
        <v>11.2</v>
      </c>
      <c r="G32" s="115">
        <v>9.6999999999999993</v>
      </c>
      <c r="H32" s="115">
        <f t="shared" ref="H32:H36" si="6">G32-F32</f>
        <v>-1.5</v>
      </c>
      <c r="I32" s="117">
        <f t="shared" si="5"/>
        <v>-2.2000000000000011</v>
      </c>
      <c r="J32" s="118"/>
    </row>
    <row r="33" spans="1:10" ht="15" customHeight="1">
      <c r="A33" s="104">
        <v>3</v>
      </c>
      <c r="B33" s="11" t="s">
        <v>93</v>
      </c>
      <c r="C33" s="115">
        <v>11.7</v>
      </c>
      <c r="D33" s="116">
        <v>9.4</v>
      </c>
      <c r="E33" s="116">
        <v>7.9</v>
      </c>
      <c r="F33" s="115">
        <v>6.9</v>
      </c>
      <c r="G33" s="115">
        <v>6</v>
      </c>
      <c r="H33" s="115">
        <f t="shared" si="6"/>
        <v>-0.90000000000000036</v>
      </c>
      <c r="I33" s="117">
        <f t="shared" si="5"/>
        <v>-1.9000000000000004</v>
      </c>
      <c r="J33" s="118"/>
    </row>
    <row r="34" spans="1:10" ht="15" customHeight="1">
      <c r="A34" s="10">
        <v>4</v>
      </c>
      <c r="B34" s="11" t="s">
        <v>94</v>
      </c>
      <c r="C34" s="115">
        <v>12.4</v>
      </c>
      <c r="D34" s="116">
        <v>10.9</v>
      </c>
      <c r="E34" s="116">
        <v>9.4</v>
      </c>
      <c r="F34" s="115">
        <v>8.5</v>
      </c>
      <c r="G34" s="115">
        <v>7.7</v>
      </c>
      <c r="H34" s="115">
        <f t="shared" si="6"/>
        <v>-0.79999999999999982</v>
      </c>
      <c r="I34" s="117">
        <f t="shared" si="5"/>
        <v>-1.7000000000000002</v>
      </c>
      <c r="J34" s="118"/>
    </row>
    <row r="35" spans="1:10" ht="15" customHeight="1">
      <c r="A35" s="104">
        <v>5</v>
      </c>
      <c r="B35" s="11" t="s">
        <v>95</v>
      </c>
      <c r="C35" s="115">
        <v>8.8000000000000007</v>
      </c>
      <c r="D35" s="116">
        <v>7.5</v>
      </c>
      <c r="E35" s="116">
        <v>6.4</v>
      </c>
      <c r="F35" s="115">
        <v>6</v>
      </c>
      <c r="G35" s="115">
        <v>5.5</v>
      </c>
      <c r="H35" s="115">
        <f t="shared" si="6"/>
        <v>-0.5</v>
      </c>
      <c r="I35" s="117">
        <f t="shared" si="5"/>
        <v>-0.90000000000000036</v>
      </c>
      <c r="J35" s="118"/>
    </row>
    <row r="36" spans="1:10" ht="15" customHeight="1">
      <c r="A36" s="10">
        <v>6</v>
      </c>
      <c r="B36" s="11" t="s">
        <v>102</v>
      </c>
      <c r="C36" s="115">
        <v>16.7</v>
      </c>
      <c r="D36" s="116">
        <v>13.9</v>
      </c>
      <c r="E36" s="116">
        <v>12.5</v>
      </c>
      <c r="F36" s="115">
        <v>11.6</v>
      </c>
      <c r="G36" s="115">
        <v>10.199999999999999</v>
      </c>
      <c r="H36" s="115">
        <f t="shared" si="6"/>
        <v>-1.4000000000000004</v>
      </c>
      <c r="I36" s="117">
        <f t="shared" si="5"/>
        <v>-2.3000000000000007</v>
      </c>
      <c r="J36" s="118"/>
    </row>
    <row r="37" spans="1:10" ht="25.5" customHeight="1">
      <c r="A37" s="279" t="s">
        <v>164</v>
      </c>
      <c r="B37" s="300"/>
      <c r="C37" s="232"/>
      <c r="D37" s="232">
        <v>7.2</v>
      </c>
      <c r="E37" s="232">
        <v>6.1</v>
      </c>
      <c r="F37" s="233">
        <v>5.6</v>
      </c>
      <c r="G37" s="232">
        <v>5</v>
      </c>
      <c r="H37" s="232">
        <f>G37-F37</f>
        <v>-0.59999999999999964</v>
      </c>
      <c r="I37" s="253">
        <f>G37-E37</f>
        <v>-1.0999999999999996</v>
      </c>
      <c r="J37" s="118"/>
    </row>
    <row r="38" spans="1:10" ht="15" customHeight="1">
      <c r="A38" s="10">
        <v>1</v>
      </c>
      <c r="B38" s="11" t="s">
        <v>90</v>
      </c>
      <c r="C38" s="115">
        <v>7.2</v>
      </c>
      <c r="D38" s="116">
        <v>6.1</v>
      </c>
      <c r="E38" s="116">
        <v>5.3</v>
      </c>
      <c r="F38" s="115">
        <v>4.3</v>
      </c>
      <c r="G38" s="115">
        <v>3.7</v>
      </c>
      <c r="H38" s="115">
        <f t="shared" ref="H38:H44" si="7">G38-F38</f>
        <v>-0.59999999999999964</v>
      </c>
      <c r="I38" s="117">
        <f t="shared" ref="I38:I44" si="8">G38-E38</f>
        <v>-1.5999999999999996</v>
      </c>
      <c r="J38" s="118"/>
    </row>
    <row r="39" spans="1:10" ht="15" customHeight="1">
      <c r="A39" s="10">
        <v>2</v>
      </c>
      <c r="B39" s="11" t="s">
        <v>91</v>
      </c>
      <c r="C39" s="115">
        <v>7.2</v>
      </c>
      <c r="D39" s="116">
        <v>5.3</v>
      </c>
      <c r="E39" s="116">
        <v>4.4000000000000004</v>
      </c>
      <c r="F39" s="115">
        <v>3.4</v>
      </c>
      <c r="G39" s="115">
        <v>2.7</v>
      </c>
      <c r="H39" s="115">
        <f t="shared" si="7"/>
        <v>-0.69999999999999973</v>
      </c>
      <c r="I39" s="117">
        <f t="shared" si="8"/>
        <v>-1.7000000000000002</v>
      </c>
      <c r="J39" s="118"/>
    </row>
    <row r="40" spans="1:10" ht="15" customHeight="1">
      <c r="A40" s="10">
        <v>3</v>
      </c>
      <c r="B40" s="11" t="s">
        <v>96</v>
      </c>
      <c r="C40" s="115">
        <v>8</v>
      </c>
      <c r="D40" s="116">
        <v>6.8</v>
      </c>
      <c r="E40" s="116">
        <v>6</v>
      </c>
      <c r="F40" s="115">
        <v>5.6</v>
      </c>
      <c r="G40" s="115">
        <v>5</v>
      </c>
      <c r="H40" s="115">
        <f t="shared" si="7"/>
        <v>-0.59999999999999964</v>
      </c>
      <c r="I40" s="117">
        <f t="shared" si="8"/>
        <v>-1</v>
      </c>
      <c r="J40" s="118"/>
    </row>
    <row r="41" spans="1:10" ht="15" customHeight="1">
      <c r="A41" s="10">
        <v>4</v>
      </c>
      <c r="B41" s="11" t="s">
        <v>97</v>
      </c>
      <c r="C41" s="115">
        <v>8.1</v>
      </c>
      <c r="D41" s="116">
        <v>6.9</v>
      </c>
      <c r="E41" s="116">
        <v>6</v>
      </c>
      <c r="F41" s="115">
        <v>5.5</v>
      </c>
      <c r="G41" s="115">
        <v>4.9000000000000004</v>
      </c>
      <c r="H41" s="115">
        <f t="shared" si="7"/>
        <v>-0.59999999999999964</v>
      </c>
      <c r="I41" s="117">
        <f t="shared" si="8"/>
        <v>-1.0999999999999996</v>
      </c>
      <c r="J41" s="118"/>
    </row>
    <row r="42" spans="1:10" ht="15" customHeight="1">
      <c r="A42" s="10">
        <v>5</v>
      </c>
      <c r="B42" s="11" t="s">
        <v>99</v>
      </c>
      <c r="C42" s="115">
        <v>11</v>
      </c>
      <c r="D42" s="116">
        <v>9.5</v>
      </c>
      <c r="E42" s="116">
        <v>8.4</v>
      </c>
      <c r="F42" s="115">
        <v>8.1999999999999993</v>
      </c>
      <c r="G42" s="115">
        <v>7.2</v>
      </c>
      <c r="H42" s="115">
        <f t="shared" si="7"/>
        <v>-0.99999999999999911</v>
      </c>
      <c r="I42" s="117">
        <f t="shared" si="8"/>
        <v>-1.2000000000000002</v>
      </c>
      <c r="J42" s="118"/>
    </row>
    <row r="43" spans="1:10" ht="15" customHeight="1">
      <c r="A43" s="10">
        <v>6</v>
      </c>
      <c r="B43" s="11" t="s">
        <v>100</v>
      </c>
      <c r="C43" s="115">
        <v>6.2</v>
      </c>
      <c r="D43" s="116">
        <v>5.2</v>
      </c>
      <c r="E43" s="116">
        <v>3.6</v>
      </c>
      <c r="F43" s="115">
        <v>3.2</v>
      </c>
      <c r="G43" s="115">
        <v>2.9</v>
      </c>
      <c r="H43" s="115">
        <f t="shared" si="7"/>
        <v>-0.30000000000000027</v>
      </c>
      <c r="I43" s="117">
        <f t="shared" si="8"/>
        <v>-0.70000000000000018</v>
      </c>
      <c r="J43" s="118"/>
    </row>
    <row r="44" spans="1:10" ht="15" customHeight="1">
      <c r="A44" s="10">
        <v>7</v>
      </c>
      <c r="B44" s="11" t="s">
        <v>104</v>
      </c>
      <c r="C44" s="115">
        <v>16.100000000000001</v>
      </c>
      <c r="D44" s="116">
        <v>14.7</v>
      </c>
      <c r="E44" s="116">
        <v>13.5</v>
      </c>
      <c r="F44" s="115">
        <v>13</v>
      </c>
      <c r="G44" s="115">
        <v>11.7</v>
      </c>
      <c r="H44" s="115">
        <f t="shared" si="7"/>
        <v>-1.3000000000000007</v>
      </c>
      <c r="I44" s="117">
        <f t="shared" si="8"/>
        <v>-1.8000000000000007</v>
      </c>
      <c r="J44" s="118"/>
    </row>
    <row r="45" spans="1:10" ht="25.5" customHeight="1">
      <c r="A45" s="279" t="s">
        <v>165</v>
      </c>
      <c r="B45" s="300"/>
      <c r="C45" s="232"/>
      <c r="D45" s="232">
        <v>15.2</v>
      </c>
      <c r="E45" s="232">
        <v>13.6</v>
      </c>
      <c r="F45" s="233">
        <v>13.2</v>
      </c>
      <c r="G45" s="232">
        <v>11.7</v>
      </c>
      <c r="H45" s="232">
        <f>G45-F45</f>
        <v>-1.5</v>
      </c>
      <c r="I45" s="253">
        <f>G45-E45</f>
        <v>-1.9000000000000004</v>
      </c>
      <c r="J45" s="118"/>
    </row>
    <row r="46" spans="1:10" ht="15" customHeight="1">
      <c r="A46" s="10">
        <v>1</v>
      </c>
      <c r="B46" s="11" t="s">
        <v>73</v>
      </c>
      <c r="C46" s="115">
        <v>21.3</v>
      </c>
      <c r="D46" s="116">
        <v>18.5</v>
      </c>
      <c r="E46" s="116">
        <v>17.8</v>
      </c>
      <c r="F46" s="115">
        <v>18.3</v>
      </c>
      <c r="G46" s="115">
        <v>16</v>
      </c>
      <c r="H46" s="115">
        <f t="shared" si="0"/>
        <v>-2.3000000000000007</v>
      </c>
      <c r="I46" s="117">
        <f t="shared" ref="I46:I49" si="9">G46-E46</f>
        <v>-1.8000000000000007</v>
      </c>
      <c r="J46" s="118"/>
    </row>
    <row r="47" spans="1:10" s="48" customFormat="1" ht="15" customHeight="1">
      <c r="A47" s="10">
        <v>2</v>
      </c>
      <c r="B47" s="17" t="s">
        <v>74</v>
      </c>
      <c r="C47" s="115">
        <v>20.399999999999999</v>
      </c>
      <c r="D47" s="116">
        <v>17.600000000000001</v>
      </c>
      <c r="E47" s="116">
        <v>15.8</v>
      </c>
      <c r="F47" s="115">
        <v>15.3</v>
      </c>
      <c r="G47" s="115">
        <v>13.3</v>
      </c>
      <c r="H47" s="115">
        <f t="shared" si="0"/>
        <v>-2</v>
      </c>
      <c r="I47" s="117">
        <f t="shared" si="9"/>
        <v>-2.5</v>
      </c>
      <c r="J47" s="118"/>
    </row>
    <row r="48" spans="1:10" ht="15" customHeight="1">
      <c r="A48" s="10">
        <v>3</v>
      </c>
      <c r="B48" s="11" t="s">
        <v>76</v>
      </c>
      <c r="C48" s="115">
        <v>22.5</v>
      </c>
      <c r="D48" s="116">
        <v>21</v>
      </c>
      <c r="E48" s="116">
        <v>19.899999999999999</v>
      </c>
      <c r="F48" s="115">
        <v>19.8</v>
      </c>
      <c r="G48" s="115">
        <v>17.600000000000001</v>
      </c>
      <c r="H48" s="115">
        <f t="shared" si="0"/>
        <v>-2.1999999999999993</v>
      </c>
      <c r="I48" s="117">
        <f t="shared" si="9"/>
        <v>-2.2999999999999972</v>
      </c>
      <c r="J48" s="118"/>
    </row>
    <row r="49" spans="1:10" s="121" customFormat="1" ht="15" customHeight="1">
      <c r="A49" s="18">
        <v>4</v>
      </c>
      <c r="B49" s="19" t="s">
        <v>75</v>
      </c>
      <c r="C49" s="119">
        <v>12</v>
      </c>
      <c r="D49" s="113">
        <v>11</v>
      </c>
      <c r="E49" s="113">
        <v>9.1999999999999993</v>
      </c>
      <c r="F49" s="119">
        <v>8.6</v>
      </c>
      <c r="G49" s="119">
        <v>7.8</v>
      </c>
      <c r="H49" s="119">
        <f>G49-F49</f>
        <v>-0.79999999999999982</v>
      </c>
      <c r="I49" s="117">
        <f t="shared" si="9"/>
        <v>-1.3999999999999995</v>
      </c>
      <c r="J49" s="120"/>
    </row>
    <row r="50" spans="1:10" ht="25.5" customHeight="1">
      <c r="A50" s="279" t="s">
        <v>166</v>
      </c>
      <c r="B50" s="300"/>
      <c r="C50" s="232"/>
      <c r="D50" s="232">
        <v>9.5</v>
      </c>
      <c r="E50" s="232">
        <v>8.3000000000000007</v>
      </c>
      <c r="F50" s="233">
        <v>8</v>
      </c>
      <c r="G50" s="232">
        <v>7</v>
      </c>
      <c r="H50" s="232">
        <f>G50-F50</f>
        <v>-1</v>
      </c>
      <c r="I50" s="253">
        <f>G50-E50</f>
        <v>-1.3000000000000007</v>
      </c>
      <c r="J50" s="118"/>
    </row>
    <row r="51" spans="1:10" ht="15" customHeight="1">
      <c r="A51" s="10">
        <v>1</v>
      </c>
      <c r="B51" s="11" t="s">
        <v>108</v>
      </c>
      <c r="C51" s="115">
        <v>10</v>
      </c>
      <c r="D51" s="116">
        <v>9.3000000000000007</v>
      </c>
      <c r="E51" s="116">
        <v>8.3000000000000007</v>
      </c>
      <c r="F51" s="115">
        <v>8.3000000000000007</v>
      </c>
      <c r="G51" s="115">
        <v>6.4</v>
      </c>
      <c r="H51" s="115">
        <f t="shared" ref="H51:H55" si="10">G51-F51</f>
        <v>-1.9000000000000004</v>
      </c>
      <c r="I51" s="117">
        <f t="shared" ref="I51:I55" si="11">G51-E51</f>
        <v>-1.9000000000000004</v>
      </c>
      <c r="J51" s="118"/>
    </row>
    <row r="52" spans="1:10" ht="15" customHeight="1">
      <c r="A52" s="10">
        <v>2</v>
      </c>
      <c r="B52" s="17" t="s">
        <v>86</v>
      </c>
      <c r="C52" s="115">
        <v>11.4</v>
      </c>
      <c r="D52" s="116">
        <v>8.8000000000000007</v>
      </c>
      <c r="E52" s="116">
        <v>7.6</v>
      </c>
      <c r="F52" s="115">
        <v>7.4</v>
      </c>
      <c r="G52" s="115">
        <v>6.8</v>
      </c>
      <c r="H52" s="115">
        <f t="shared" si="10"/>
        <v>-0.60000000000000053</v>
      </c>
      <c r="I52" s="117">
        <f t="shared" si="11"/>
        <v>-0.79999999999999982</v>
      </c>
      <c r="J52" s="118"/>
    </row>
    <row r="53" spans="1:10" ht="15" customHeight="1">
      <c r="A53" s="10">
        <v>3</v>
      </c>
      <c r="B53" s="11" t="s">
        <v>88</v>
      </c>
      <c r="C53" s="115">
        <v>10.7</v>
      </c>
      <c r="D53" s="116">
        <v>9.5</v>
      </c>
      <c r="E53" s="116">
        <v>8.1</v>
      </c>
      <c r="F53" s="115">
        <v>8.1</v>
      </c>
      <c r="G53" s="115">
        <v>6.6</v>
      </c>
      <c r="H53" s="115">
        <f t="shared" si="10"/>
        <v>-1.5</v>
      </c>
      <c r="I53" s="117">
        <f t="shared" si="11"/>
        <v>-1.5</v>
      </c>
      <c r="J53" s="118"/>
    </row>
    <row r="54" spans="1:10" ht="15" customHeight="1">
      <c r="A54" s="10">
        <v>9</v>
      </c>
      <c r="B54" s="11" t="s">
        <v>101</v>
      </c>
      <c r="C54" s="115">
        <v>14.7</v>
      </c>
      <c r="D54" s="116">
        <v>12.5</v>
      </c>
      <c r="E54" s="116">
        <v>10.5</v>
      </c>
      <c r="F54" s="115">
        <v>9.8000000000000007</v>
      </c>
      <c r="G54" s="115">
        <v>8.9</v>
      </c>
      <c r="H54" s="115">
        <f t="shared" si="10"/>
        <v>-0.90000000000000036</v>
      </c>
      <c r="I54" s="117">
        <f t="shared" si="11"/>
        <v>-1.5999999999999996</v>
      </c>
      <c r="J54" s="118"/>
    </row>
    <row r="55" spans="1:10" s="25" customFormat="1" ht="15" customHeight="1" thickBot="1">
      <c r="A55" s="27">
        <v>4</v>
      </c>
      <c r="B55" s="28" t="s">
        <v>109</v>
      </c>
      <c r="C55" s="122">
        <v>10.6</v>
      </c>
      <c r="D55" s="254">
        <v>8.1999999999999993</v>
      </c>
      <c r="E55" s="254">
        <v>7.5</v>
      </c>
      <c r="F55" s="122">
        <v>7</v>
      </c>
      <c r="G55" s="122">
        <v>6.3</v>
      </c>
      <c r="H55" s="122">
        <f t="shared" si="10"/>
        <v>-0.70000000000000018</v>
      </c>
      <c r="I55" s="255">
        <f t="shared" si="11"/>
        <v>-1.2000000000000002</v>
      </c>
      <c r="J55" s="120"/>
    </row>
    <row r="56" spans="1:10" ht="13.5" thickTop="1"/>
    <row r="81" spans="1:9" ht="20.85" customHeight="1">
      <c r="A81" s="316"/>
      <c r="B81" s="316"/>
      <c r="C81" s="316"/>
      <c r="D81" s="316"/>
      <c r="E81" s="316"/>
      <c r="F81" s="316"/>
      <c r="G81" s="316"/>
      <c r="H81" s="316"/>
      <c r="I81" s="316"/>
    </row>
    <row r="83" spans="1:9">
      <c r="F83" s="121"/>
    </row>
  </sheetData>
  <mergeCells count="13">
    <mergeCell ref="A30:B30"/>
    <mergeCell ref="A19:B19"/>
    <mergeCell ref="A81:I81"/>
    <mergeCell ref="A37:B37"/>
    <mergeCell ref="A28:B28"/>
    <mergeCell ref="A45:B45"/>
    <mergeCell ref="A50:B50"/>
    <mergeCell ref="A12:B12"/>
    <mergeCell ref="A1:I1"/>
    <mergeCell ref="A5:B5"/>
    <mergeCell ref="A2:I2"/>
    <mergeCell ref="A4:B4"/>
    <mergeCell ref="A6:B6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paperSize="9" scale="7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P57"/>
  <sheetViews>
    <sheetView zoomScaleNormal="100" zoomScaleSheetLayoutView="100" workbookViewId="0">
      <selection activeCell="F5" sqref="F5"/>
    </sheetView>
  </sheetViews>
  <sheetFormatPr defaultRowHeight="12.75"/>
  <cols>
    <col min="1" max="1" width="3.5703125" style="1" customWidth="1"/>
    <col min="2" max="2" width="20.85546875" style="1" customWidth="1"/>
    <col min="3" max="6" width="12.7109375" style="1" customWidth="1"/>
    <col min="7" max="7" width="12.85546875" style="1" customWidth="1"/>
    <col min="8" max="9" width="12.7109375" style="1" customWidth="1"/>
    <col min="10" max="10" width="12.42578125" style="1" hidden="1" customWidth="1"/>
    <col min="11" max="11" width="12.7109375" style="1" customWidth="1"/>
    <col min="12" max="16384" width="9.140625" style="1"/>
  </cols>
  <sheetData>
    <row r="1" spans="1:14" ht="15.75">
      <c r="A1" s="322" t="s">
        <v>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4" ht="33.75" customHeight="1" thickBot="1">
      <c r="A2" s="321" t="s">
        <v>171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4" ht="15" customHeight="1" thickTop="1">
      <c r="A3" s="288" t="s">
        <v>61</v>
      </c>
      <c r="B3" s="290" t="s">
        <v>62</v>
      </c>
      <c r="C3" s="317" t="s">
        <v>144</v>
      </c>
      <c r="D3" s="317" t="s">
        <v>158</v>
      </c>
      <c r="E3" s="317" t="s">
        <v>183</v>
      </c>
      <c r="F3" s="317" t="s">
        <v>237</v>
      </c>
      <c r="G3" s="319" t="s">
        <v>105</v>
      </c>
      <c r="H3" s="319"/>
      <c r="I3" s="319"/>
      <c r="J3" s="319"/>
      <c r="K3" s="320"/>
    </row>
    <row r="4" spans="1:14" ht="63" customHeight="1">
      <c r="A4" s="289"/>
      <c r="B4" s="291"/>
      <c r="C4" s="318"/>
      <c r="D4" s="318"/>
      <c r="E4" s="318"/>
      <c r="F4" s="318"/>
      <c r="G4" s="106" t="s">
        <v>181</v>
      </c>
      <c r="H4" s="106" t="s">
        <v>238</v>
      </c>
      <c r="I4" s="106" t="s">
        <v>239</v>
      </c>
      <c r="J4" s="106" t="s">
        <v>125</v>
      </c>
      <c r="K4" s="107" t="s">
        <v>240</v>
      </c>
    </row>
    <row r="5" spans="1:14" s="8" customFormat="1" ht="21.75" customHeight="1">
      <c r="A5" s="281" t="s">
        <v>110</v>
      </c>
      <c r="B5" s="282"/>
      <c r="C5" s="4">
        <v>1149030</v>
      </c>
      <c r="D5" s="52">
        <v>1124286</v>
      </c>
      <c r="E5" s="52">
        <v>1082703</v>
      </c>
      <c r="F5" s="52">
        <v>934809</v>
      </c>
      <c r="G5" s="4">
        <f>F5-D5</f>
        <v>-189477</v>
      </c>
      <c r="H5" s="74">
        <f t="shared" ref="H5:H12" si="0">G5/D5</f>
        <v>-0.16853096098323736</v>
      </c>
      <c r="I5" s="4">
        <f t="shared" ref="I5:I12" si="1">F5-E5</f>
        <v>-147894</v>
      </c>
      <c r="J5" s="5">
        <f t="shared" ref="J5:J12" si="2">I5/E5</f>
        <v>-0.13659701691045467</v>
      </c>
      <c r="K5" s="6">
        <f>I5/E5</f>
        <v>-0.13659701691045467</v>
      </c>
      <c r="L5" s="7"/>
      <c r="M5" s="7"/>
      <c r="N5" s="7"/>
    </row>
    <row r="6" spans="1:14" s="9" customFormat="1" ht="31.5" customHeight="1">
      <c r="A6" s="283" t="s">
        <v>63</v>
      </c>
      <c r="B6" s="284"/>
      <c r="C6" s="241">
        <f t="shared" ref="C6" si="3">C7+C13+C20+C29+C31+C38+C46+C51</f>
        <v>135440</v>
      </c>
      <c r="D6" s="241">
        <f>D7+D13+D20+D29+D31+D38+D46+D51</f>
        <v>133417</v>
      </c>
      <c r="E6" s="241">
        <f>E7+E13+E20+E29+E31+E38+E46+E51</f>
        <v>129515</v>
      </c>
      <c r="F6" s="241">
        <f>F7+F13+F20+F29+F31+F38+F46+F51</f>
        <v>111639</v>
      </c>
      <c r="G6" s="241">
        <f>F6-D6</f>
        <v>-21778</v>
      </c>
      <c r="H6" s="246">
        <f t="shared" si="0"/>
        <v>-0.16323257156134527</v>
      </c>
      <c r="I6" s="241">
        <f t="shared" si="1"/>
        <v>-17876</v>
      </c>
      <c r="J6" s="247">
        <f t="shared" si="2"/>
        <v>-0.13802262286221673</v>
      </c>
      <c r="K6" s="223">
        <f t="shared" ref="K6:K56" si="4">I6/E6</f>
        <v>-0.13802262286221673</v>
      </c>
    </row>
    <row r="7" spans="1:14" ht="30" customHeight="1">
      <c r="A7" s="279" t="s">
        <v>167</v>
      </c>
      <c r="B7" s="300"/>
      <c r="C7" s="227">
        <f>SUM(C8:C12)</f>
        <v>12897</v>
      </c>
      <c r="D7" s="227">
        <f>SUM(D8:D12)</f>
        <v>13011</v>
      </c>
      <c r="E7" s="227">
        <f>SUM(E8:E12)</f>
        <v>12597</v>
      </c>
      <c r="F7" s="227">
        <f>SUM(F8:F12)</f>
        <v>11366</v>
      </c>
      <c r="G7" s="227">
        <f t="shared" ref="G7" si="5">F7-D7</f>
        <v>-1645</v>
      </c>
      <c r="H7" s="234">
        <f t="shared" si="0"/>
        <v>-0.12643148105449234</v>
      </c>
      <c r="I7" s="227">
        <f t="shared" si="1"/>
        <v>-1231</v>
      </c>
      <c r="J7" s="228">
        <f t="shared" si="2"/>
        <v>-9.7721679765023411E-2</v>
      </c>
      <c r="K7" s="226">
        <f t="shared" si="4"/>
        <v>-9.7721679765023411E-2</v>
      </c>
    </row>
    <row r="8" spans="1:14" ht="15" customHeight="1">
      <c r="A8" s="10">
        <v>1</v>
      </c>
      <c r="B8" s="11" t="s">
        <v>64</v>
      </c>
      <c r="C8" s="12">
        <v>3268</v>
      </c>
      <c r="D8" s="12">
        <v>3286</v>
      </c>
      <c r="E8" s="12">
        <v>3167</v>
      </c>
      <c r="F8" s="12">
        <v>2918</v>
      </c>
      <c r="G8" s="15">
        <f>F8-D8</f>
        <v>-368</v>
      </c>
      <c r="H8" s="50">
        <f t="shared" si="0"/>
        <v>-0.11199026171637248</v>
      </c>
      <c r="I8" s="12">
        <f t="shared" si="1"/>
        <v>-249</v>
      </c>
      <c r="J8" s="70">
        <f t="shared" si="2"/>
        <v>-7.86233028102305E-2</v>
      </c>
      <c r="K8" s="24">
        <f t="shared" si="4"/>
        <v>-7.86233028102305E-2</v>
      </c>
    </row>
    <row r="9" spans="1:14" ht="15" customHeight="1">
      <c r="A9" s="10">
        <v>2</v>
      </c>
      <c r="B9" s="11" t="s">
        <v>65</v>
      </c>
      <c r="C9" s="12">
        <v>2892</v>
      </c>
      <c r="D9" s="12">
        <v>2653</v>
      </c>
      <c r="E9" s="12">
        <v>2590</v>
      </c>
      <c r="F9" s="12">
        <v>2161</v>
      </c>
      <c r="G9" s="15">
        <f>F9-D9</f>
        <v>-492</v>
      </c>
      <c r="H9" s="50">
        <f t="shared" si="0"/>
        <v>-0.18545043347154166</v>
      </c>
      <c r="I9" s="12">
        <f t="shared" si="1"/>
        <v>-429</v>
      </c>
      <c r="J9" s="70">
        <f t="shared" si="2"/>
        <v>-0.16563706563706565</v>
      </c>
      <c r="K9" s="24">
        <f>I9/E9</f>
        <v>-0.16563706563706565</v>
      </c>
    </row>
    <row r="10" spans="1:14" ht="15" customHeight="1">
      <c r="A10" s="10">
        <v>3</v>
      </c>
      <c r="B10" s="11" t="s">
        <v>66</v>
      </c>
      <c r="C10" s="12">
        <v>3098</v>
      </c>
      <c r="D10" s="12">
        <v>2879</v>
      </c>
      <c r="E10" s="12">
        <v>2868</v>
      </c>
      <c r="F10" s="12">
        <v>2579</v>
      </c>
      <c r="G10" s="15">
        <f>F10-D10</f>
        <v>-300</v>
      </c>
      <c r="H10" s="50">
        <f t="shared" si="0"/>
        <v>-0.10420284821118445</v>
      </c>
      <c r="I10" s="12">
        <f t="shared" si="1"/>
        <v>-289</v>
      </c>
      <c r="J10" s="70">
        <f t="shared" si="2"/>
        <v>-0.10076708507670851</v>
      </c>
      <c r="K10" s="24">
        <f>I10/E10</f>
        <v>-0.10076708507670851</v>
      </c>
    </row>
    <row r="11" spans="1:14" ht="15" customHeight="1">
      <c r="A11" s="10">
        <v>4</v>
      </c>
      <c r="B11" s="11" t="s">
        <v>98</v>
      </c>
      <c r="C11" s="12">
        <v>2174</v>
      </c>
      <c r="D11" s="12">
        <v>2515</v>
      </c>
      <c r="E11" s="12">
        <v>2262</v>
      </c>
      <c r="F11" s="12">
        <v>2206</v>
      </c>
      <c r="G11" s="15">
        <f>F11-D11</f>
        <v>-309</v>
      </c>
      <c r="H11" s="50">
        <f t="shared" si="0"/>
        <v>-0.12286282306163022</v>
      </c>
      <c r="I11" s="12">
        <f t="shared" si="1"/>
        <v>-56</v>
      </c>
      <c r="J11" s="70">
        <f t="shared" si="2"/>
        <v>-2.475685234305924E-2</v>
      </c>
      <c r="K11" s="24">
        <f>I11/E11</f>
        <v>-2.475685234305924E-2</v>
      </c>
    </row>
    <row r="12" spans="1:14" ht="15" customHeight="1">
      <c r="A12" s="10">
        <v>5</v>
      </c>
      <c r="B12" s="11" t="s">
        <v>67</v>
      </c>
      <c r="C12" s="12">
        <v>1465</v>
      </c>
      <c r="D12" s="12">
        <v>1678</v>
      </c>
      <c r="E12" s="12">
        <v>1710</v>
      </c>
      <c r="F12" s="12">
        <v>1502</v>
      </c>
      <c r="G12" s="15">
        <f>F12-D12</f>
        <v>-176</v>
      </c>
      <c r="H12" s="50">
        <f t="shared" si="0"/>
        <v>-0.10488676996424315</v>
      </c>
      <c r="I12" s="12">
        <f t="shared" si="1"/>
        <v>-208</v>
      </c>
      <c r="J12" s="70">
        <f t="shared" si="2"/>
        <v>-0.12163742690058479</v>
      </c>
      <c r="K12" s="24">
        <f>I12/E12</f>
        <v>-0.12163742690058479</v>
      </c>
    </row>
    <row r="13" spans="1:14" ht="27" customHeight="1">
      <c r="A13" s="279" t="s">
        <v>161</v>
      </c>
      <c r="B13" s="300"/>
      <c r="C13" s="227">
        <f t="shared" ref="C13:D13" si="6">SUM(C14:C19)</f>
        <v>12452</v>
      </c>
      <c r="D13" s="227">
        <f t="shared" si="6"/>
        <v>12599</v>
      </c>
      <c r="E13" s="227">
        <f t="shared" ref="E13:F13" si="7">SUM(E14:E19)</f>
        <v>13039</v>
      </c>
      <c r="F13" s="227">
        <f t="shared" si="7"/>
        <v>11218</v>
      </c>
      <c r="G13" s="227">
        <f t="shared" ref="G13:G30" si="8">F13-D13</f>
        <v>-1381</v>
      </c>
      <c r="H13" s="234">
        <f t="shared" ref="H13:H30" si="9">G13/D13</f>
        <v>-0.10961187395825066</v>
      </c>
      <c r="I13" s="227">
        <f t="shared" ref="I13:I30" si="10">F13-E13</f>
        <v>-1821</v>
      </c>
      <c r="J13" s="228"/>
      <c r="K13" s="226">
        <f t="shared" ref="K13:K45" si="11">I13/E13</f>
        <v>-0.13965794922923538</v>
      </c>
    </row>
    <row r="14" spans="1:14" ht="15" customHeight="1">
      <c r="A14" s="10">
        <v>1</v>
      </c>
      <c r="B14" s="11" t="s">
        <v>68</v>
      </c>
      <c r="C14" s="12">
        <v>1657</v>
      </c>
      <c r="D14" s="12">
        <v>2009</v>
      </c>
      <c r="E14" s="12">
        <v>1948</v>
      </c>
      <c r="F14" s="12">
        <v>1675</v>
      </c>
      <c r="G14" s="15">
        <f t="shared" si="8"/>
        <v>-334</v>
      </c>
      <c r="H14" s="50">
        <f t="shared" si="9"/>
        <v>-0.16625186660029864</v>
      </c>
      <c r="I14" s="12">
        <f t="shared" si="10"/>
        <v>-273</v>
      </c>
      <c r="J14" s="70">
        <f t="shared" ref="J14:J29" si="12">I14/E14</f>
        <v>-0.14014373716632444</v>
      </c>
      <c r="K14" s="24">
        <f t="shared" si="11"/>
        <v>-0.14014373716632444</v>
      </c>
    </row>
    <row r="15" spans="1:14" ht="15" customHeight="1">
      <c r="A15" s="10">
        <v>2</v>
      </c>
      <c r="B15" s="17" t="s">
        <v>69</v>
      </c>
      <c r="C15" s="12">
        <v>2351</v>
      </c>
      <c r="D15" s="12">
        <v>2189</v>
      </c>
      <c r="E15" s="12">
        <v>2548</v>
      </c>
      <c r="F15" s="12">
        <v>2261</v>
      </c>
      <c r="G15" s="15">
        <f t="shared" si="8"/>
        <v>72</v>
      </c>
      <c r="H15" s="50">
        <f t="shared" si="9"/>
        <v>3.2891731384193698E-2</v>
      </c>
      <c r="I15" s="12">
        <f t="shared" si="10"/>
        <v>-287</v>
      </c>
      <c r="J15" s="70">
        <f t="shared" si="12"/>
        <v>-0.11263736263736264</v>
      </c>
      <c r="K15" s="24">
        <f t="shared" si="11"/>
        <v>-0.11263736263736264</v>
      </c>
    </row>
    <row r="16" spans="1:14" ht="15" customHeight="1">
      <c r="A16" s="10">
        <v>3</v>
      </c>
      <c r="B16" s="11" t="s">
        <v>71</v>
      </c>
      <c r="C16" s="12">
        <v>2286</v>
      </c>
      <c r="D16" s="12">
        <v>2308</v>
      </c>
      <c r="E16" s="12">
        <v>2668</v>
      </c>
      <c r="F16" s="12">
        <v>2230</v>
      </c>
      <c r="G16" s="15">
        <f t="shared" si="8"/>
        <v>-78</v>
      </c>
      <c r="H16" s="50">
        <f t="shared" si="9"/>
        <v>-3.3795493934142114E-2</v>
      </c>
      <c r="I16" s="12">
        <f t="shared" si="10"/>
        <v>-438</v>
      </c>
      <c r="J16" s="70">
        <f t="shared" si="12"/>
        <v>-0.164167916041979</v>
      </c>
      <c r="K16" s="24">
        <f t="shared" si="11"/>
        <v>-0.164167916041979</v>
      </c>
    </row>
    <row r="17" spans="1:11" ht="15" customHeight="1">
      <c r="A17" s="10">
        <v>4</v>
      </c>
      <c r="B17" s="11" t="s">
        <v>72</v>
      </c>
      <c r="C17" s="12">
        <v>1468</v>
      </c>
      <c r="D17" s="12">
        <v>1530</v>
      </c>
      <c r="E17" s="12">
        <v>1476</v>
      </c>
      <c r="F17" s="12">
        <v>1389</v>
      </c>
      <c r="G17" s="15">
        <f t="shared" si="8"/>
        <v>-141</v>
      </c>
      <c r="H17" s="50">
        <f t="shared" si="9"/>
        <v>-9.2156862745098045E-2</v>
      </c>
      <c r="I17" s="12">
        <f t="shared" si="10"/>
        <v>-87</v>
      </c>
      <c r="J17" s="70">
        <f t="shared" si="12"/>
        <v>-5.894308943089431E-2</v>
      </c>
      <c r="K17" s="24">
        <f t="shared" si="11"/>
        <v>-5.894308943089431E-2</v>
      </c>
    </row>
    <row r="18" spans="1:11" ht="15" customHeight="1">
      <c r="A18" s="10">
        <v>5</v>
      </c>
      <c r="B18" s="11" t="s">
        <v>103</v>
      </c>
      <c r="C18" s="12">
        <v>3046</v>
      </c>
      <c r="D18" s="12">
        <v>2928</v>
      </c>
      <c r="E18" s="12">
        <v>2750</v>
      </c>
      <c r="F18" s="12">
        <v>2285</v>
      </c>
      <c r="G18" s="15">
        <f t="shared" si="8"/>
        <v>-643</v>
      </c>
      <c r="H18" s="50">
        <f t="shared" si="9"/>
        <v>-0.21960382513661203</v>
      </c>
      <c r="I18" s="12">
        <f t="shared" si="10"/>
        <v>-465</v>
      </c>
      <c r="J18" s="70">
        <f t="shared" si="12"/>
        <v>-0.1690909090909091</v>
      </c>
      <c r="K18" s="24">
        <f t="shared" si="11"/>
        <v>-0.1690909090909091</v>
      </c>
    </row>
    <row r="19" spans="1:11" s="25" customFormat="1" ht="15" customHeight="1">
      <c r="A19" s="18">
        <v>6</v>
      </c>
      <c r="B19" s="19" t="s">
        <v>70</v>
      </c>
      <c r="C19" s="20">
        <v>1644</v>
      </c>
      <c r="D19" s="20">
        <v>1635</v>
      </c>
      <c r="E19" s="20">
        <v>1649</v>
      </c>
      <c r="F19" s="20">
        <v>1378</v>
      </c>
      <c r="G19" s="23">
        <f t="shared" si="8"/>
        <v>-257</v>
      </c>
      <c r="H19" s="50">
        <f t="shared" si="9"/>
        <v>-0.15718654434250764</v>
      </c>
      <c r="I19" s="20">
        <f t="shared" si="10"/>
        <v>-271</v>
      </c>
      <c r="J19" s="70">
        <f t="shared" si="12"/>
        <v>-0.16434202546998181</v>
      </c>
      <c r="K19" s="24">
        <f t="shared" si="11"/>
        <v>-0.16434202546998181</v>
      </c>
    </row>
    <row r="20" spans="1:11" ht="30" customHeight="1">
      <c r="A20" s="279" t="s">
        <v>162</v>
      </c>
      <c r="B20" s="300"/>
      <c r="C20" s="227">
        <f>SUM(C21:C28)</f>
        <v>23891</v>
      </c>
      <c r="D20" s="227">
        <f>SUM(D21:D28)</f>
        <v>24617</v>
      </c>
      <c r="E20" s="227">
        <f>SUM(E21:E28)</f>
        <v>24152</v>
      </c>
      <c r="F20" s="227">
        <f>SUM(F21:F28)</f>
        <v>21936</v>
      </c>
      <c r="G20" s="227">
        <f t="shared" si="8"/>
        <v>-2681</v>
      </c>
      <c r="H20" s="234">
        <f t="shared" si="9"/>
        <v>-0.10890847788113905</v>
      </c>
      <c r="I20" s="227">
        <f t="shared" si="10"/>
        <v>-2216</v>
      </c>
      <c r="J20" s="228">
        <f t="shared" si="12"/>
        <v>-9.175223583968202E-2</v>
      </c>
      <c r="K20" s="226">
        <f t="shared" si="11"/>
        <v>-9.175223583968202E-2</v>
      </c>
    </row>
    <row r="21" spans="1:11" ht="15" customHeight="1">
      <c r="A21" s="10">
        <v>1</v>
      </c>
      <c r="B21" s="11" t="s">
        <v>77</v>
      </c>
      <c r="C21" s="12">
        <v>1143</v>
      </c>
      <c r="D21" s="12">
        <v>1107</v>
      </c>
      <c r="E21" s="12">
        <v>1273</v>
      </c>
      <c r="F21" s="12">
        <v>926</v>
      </c>
      <c r="G21" s="15">
        <f t="shared" si="8"/>
        <v>-181</v>
      </c>
      <c r="H21" s="50">
        <f t="shared" si="9"/>
        <v>-0.16350496838301717</v>
      </c>
      <c r="I21" s="12">
        <f t="shared" si="10"/>
        <v>-347</v>
      </c>
      <c r="J21" s="70">
        <f t="shared" si="12"/>
        <v>-0.27258444619010214</v>
      </c>
      <c r="K21" s="24">
        <f t="shared" si="11"/>
        <v>-0.27258444619010214</v>
      </c>
    </row>
    <row r="22" spans="1:11" ht="15" customHeight="1">
      <c r="A22" s="10">
        <v>2</v>
      </c>
      <c r="B22" s="11" t="s">
        <v>78</v>
      </c>
      <c r="C22" s="12">
        <v>2092</v>
      </c>
      <c r="D22" s="12">
        <v>2144</v>
      </c>
      <c r="E22" s="12">
        <v>2153</v>
      </c>
      <c r="F22" s="12">
        <v>1767</v>
      </c>
      <c r="G22" s="15">
        <f t="shared" si="8"/>
        <v>-377</v>
      </c>
      <c r="H22" s="50">
        <f t="shared" si="9"/>
        <v>-0.17583955223880596</v>
      </c>
      <c r="I22" s="12">
        <f t="shared" si="10"/>
        <v>-386</v>
      </c>
      <c r="J22" s="70">
        <f t="shared" si="12"/>
        <v>-0.17928471899674872</v>
      </c>
      <c r="K22" s="24">
        <f t="shared" si="11"/>
        <v>-0.17928471899674872</v>
      </c>
    </row>
    <row r="23" spans="1:11" ht="15" customHeight="1">
      <c r="A23" s="10">
        <v>3</v>
      </c>
      <c r="B23" s="11" t="s">
        <v>79</v>
      </c>
      <c r="C23" s="12">
        <v>1289</v>
      </c>
      <c r="D23" s="12">
        <v>1467</v>
      </c>
      <c r="E23" s="12">
        <v>1442</v>
      </c>
      <c r="F23" s="12">
        <v>1279</v>
      </c>
      <c r="G23" s="15">
        <f t="shared" si="8"/>
        <v>-188</v>
      </c>
      <c r="H23" s="50">
        <f t="shared" si="9"/>
        <v>-0.1281526925698705</v>
      </c>
      <c r="I23" s="12">
        <f t="shared" si="10"/>
        <v>-163</v>
      </c>
      <c r="J23" s="70">
        <f t="shared" si="12"/>
        <v>-0.1130374479889043</v>
      </c>
      <c r="K23" s="24">
        <f t="shared" si="11"/>
        <v>-0.1130374479889043</v>
      </c>
    </row>
    <row r="24" spans="1:11" ht="15" customHeight="1">
      <c r="A24" s="10">
        <v>4</v>
      </c>
      <c r="B24" s="11" t="s">
        <v>106</v>
      </c>
      <c r="C24" s="12">
        <v>1869</v>
      </c>
      <c r="D24" s="12">
        <v>2071</v>
      </c>
      <c r="E24" s="12">
        <v>2108</v>
      </c>
      <c r="F24" s="12">
        <v>1989</v>
      </c>
      <c r="G24" s="15">
        <f t="shared" si="8"/>
        <v>-82</v>
      </c>
      <c r="H24" s="50">
        <f t="shared" si="9"/>
        <v>-3.9594398841139543E-2</v>
      </c>
      <c r="I24" s="12">
        <f t="shared" si="10"/>
        <v>-119</v>
      </c>
      <c r="J24" s="70">
        <f t="shared" si="12"/>
        <v>-5.6451612903225805E-2</v>
      </c>
      <c r="K24" s="24">
        <f t="shared" si="11"/>
        <v>-5.6451612903225805E-2</v>
      </c>
    </row>
    <row r="25" spans="1:11" ht="15" customHeight="1">
      <c r="A25" s="10">
        <v>5</v>
      </c>
      <c r="B25" s="17" t="s">
        <v>81</v>
      </c>
      <c r="C25" s="12">
        <v>6050</v>
      </c>
      <c r="D25" s="12">
        <v>6376</v>
      </c>
      <c r="E25" s="12">
        <v>6045</v>
      </c>
      <c r="F25" s="12">
        <v>5656</v>
      </c>
      <c r="G25" s="15">
        <f t="shared" si="8"/>
        <v>-720</v>
      </c>
      <c r="H25" s="50">
        <f t="shared" si="9"/>
        <v>-0.11292346298619825</v>
      </c>
      <c r="I25" s="12">
        <f t="shared" si="10"/>
        <v>-389</v>
      </c>
      <c r="J25" s="70">
        <f t="shared" si="12"/>
        <v>-6.4350703060380474E-2</v>
      </c>
      <c r="K25" s="24">
        <f t="shared" si="11"/>
        <v>-6.4350703060380474E-2</v>
      </c>
    </row>
    <row r="26" spans="1:11" ht="15" customHeight="1">
      <c r="A26" s="10">
        <v>6</v>
      </c>
      <c r="B26" s="11" t="s">
        <v>83</v>
      </c>
      <c r="C26" s="12">
        <v>1968</v>
      </c>
      <c r="D26" s="12">
        <v>2275</v>
      </c>
      <c r="E26" s="12">
        <v>2248</v>
      </c>
      <c r="F26" s="12">
        <v>1873</v>
      </c>
      <c r="G26" s="15">
        <f t="shared" si="8"/>
        <v>-402</v>
      </c>
      <c r="H26" s="50">
        <f t="shared" si="9"/>
        <v>-0.17670329670329671</v>
      </c>
      <c r="I26" s="12">
        <f t="shared" si="10"/>
        <v>-375</v>
      </c>
      <c r="J26" s="70">
        <f t="shared" si="12"/>
        <v>-0.16681494661921709</v>
      </c>
      <c r="K26" s="24">
        <f t="shared" si="11"/>
        <v>-0.16681494661921709</v>
      </c>
    </row>
    <row r="27" spans="1:11" ht="15" customHeight="1">
      <c r="A27" s="10">
        <v>7</v>
      </c>
      <c r="B27" s="11" t="s">
        <v>84</v>
      </c>
      <c r="C27" s="12">
        <v>1358</v>
      </c>
      <c r="D27" s="12">
        <v>1252</v>
      </c>
      <c r="E27" s="12">
        <v>1371</v>
      </c>
      <c r="F27" s="12">
        <v>1412</v>
      </c>
      <c r="G27" s="15">
        <f t="shared" si="8"/>
        <v>160</v>
      </c>
      <c r="H27" s="50">
        <f t="shared" si="9"/>
        <v>0.12779552715654952</v>
      </c>
      <c r="I27" s="12">
        <f t="shared" si="10"/>
        <v>41</v>
      </c>
      <c r="J27" s="70">
        <f t="shared" si="12"/>
        <v>2.9905178701677606E-2</v>
      </c>
      <c r="K27" s="24">
        <f t="shared" si="11"/>
        <v>2.9905178701677606E-2</v>
      </c>
    </row>
    <row r="28" spans="1:11" s="25" customFormat="1" ht="15" customHeight="1">
      <c r="A28" s="18">
        <v>8</v>
      </c>
      <c r="B28" s="19" t="s">
        <v>107</v>
      </c>
      <c r="C28" s="20">
        <v>8122</v>
      </c>
      <c r="D28" s="20">
        <v>7925</v>
      </c>
      <c r="E28" s="20">
        <v>7512</v>
      </c>
      <c r="F28" s="20">
        <v>7034</v>
      </c>
      <c r="G28" s="23">
        <f t="shared" si="8"/>
        <v>-891</v>
      </c>
      <c r="H28" s="50">
        <f t="shared" si="9"/>
        <v>-0.11242902208201892</v>
      </c>
      <c r="I28" s="20">
        <f t="shared" si="10"/>
        <v>-478</v>
      </c>
      <c r="J28" s="70">
        <f t="shared" si="12"/>
        <v>-6.3631522896698614E-2</v>
      </c>
      <c r="K28" s="24">
        <f t="shared" si="11"/>
        <v>-6.3631522896698614E-2</v>
      </c>
    </row>
    <row r="29" spans="1:11" s="25" customFormat="1" ht="30" customHeight="1">
      <c r="A29" s="279" t="s">
        <v>126</v>
      </c>
      <c r="B29" s="280"/>
      <c r="C29" s="227">
        <f>C30</f>
        <v>28103</v>
      </c>
      <c r="D29" s="227">
        <f>D30</f>
        <v>26465</v>
      </c>
      <c r="E29" s="227">
        <f>E30</f>
        <v>24765</v>
      </c>
      <c r="F29" s="227">
        <f>F30</f>
        <v>21014</v>
      </c>
      <c r="G29" s="227">
        <f t="shared" si="8"/>
        <v>-5451</v>
      </c>
      <c r="H29" s="234">
        <f t="shared" si="9"/>
        <v>-0.20597014925373133</v>
      </c>
      <c r="I29" s="227">
        <f t="shared" si="10"/>
        <v>-3751</v>
      </c>
      <c r="J29" s="228">
        <f t="shared" si="12"/>
        <v>-0.15146375933777509</v>
      </c>
      <c r="K29" s="226">
        <f t="shared" si="11"/>
        <v>-0.15146375933777509</v>
      </c>
    </row>
    <row r="30" spans="1:11" s="25" customFormat="1" ht="15" customHeight="1">
      <c r="A30" s="18">
        <v>1</v>
      </c>
      <c r="B30" s="19" t="s">
        <v>127</v>
      </c>
      <c r="C30" s="20">
        <v>28103</v>
      </c>
      <c r="D30" s="20">
        <v>26465</v>
      </c>
      <c r="E30" s="20">
        <v>24765</v>
      </c>
      <c r="F30" s="20">
        <v>21014</v>
      </c>
      <c r="G30" s="23">
        <f t="shared" si="8"/>
        <v>-5451</v>
      </c>
      <c r="H30" s="50">
        <f t="shared" si="9"/>
        <v>-0.20597014925373133</v>
      </c>
      <c r="I30" s="20">
        <f t="shared" si="10"/>
        <v>-3751</v>
      </c>
      <c r="J30" s="70"/>
      <c r="K30" s="24">
        <f t="shared" si="11"/>
        <v>-0.15146375933777509</v>
      </c>
    </row>
    <row r="31" spans="1:11" ht="30" customHeight="1">
      <c r="A31" s="279" t="s">
        <v>163</v>
      </c>
      <c r="B31" s="300"/>
      <c r="C31" s="227">
        <f>SUM(C32:C37)</f>
        <v>19782</v>
      </c>
      <c r="D31" s="227">
        <f>SUM(D32:D37)</f>
        <v>18682</v>
      </c>
      <c r="E31" s="227">
        <f>SUM(E32:E37)</f>
        <v>18236</v>
      </c>
      <c r="F31" s="227">
        <f>SUM(F32:F37)</f>
        <v>15242</v>
      </c>
      <c r="G31" s="227">
        <f t="shared" ref="G31:G45" si="13">F31-D31</f>
        <v>-3440</v>
      </c>
      <c r="H31" s="234">
        <f t="shared" ref="H31:H45" si="14">G31/D31</f>
        <v>-0.18413446097848196</v>
      </c>
      <c r="I31" s="227">
        <f t="shared" ref="I31:I45" si="15">F31-E31</f>
        <v>-2994</v>
      </c>
      <c r="J31" s="228">
        <f t="shared" ref="J31:J45" si="16">I31/E31</f>
        <v>-0.16418074139065583</v>
      </c>
      <c r="K31" s="226">
        <f t="shared" si="11"/>
        <v>-0.16418074139065583</v>
      </c>
    </row>
    <row r="32" spans="1:11" ht="15" customHeight="1">
      <c r="A32" s="104">
        <v>1</v>
      </c>
      <c r="B32" s="11" t="s">
        <v>89</v>
      </c>
      <c r="C32" s="12">
        <v>2532</v>
      </c>
      <c r="D32" s="12">
        <v>2503</v>
      </c>
      <c r="E32" s="12">
        <v>2704</v>
      </c>
      <c r="F32" s="12">
        <v>2054</v>
      </c>
      <c r="G32" s="15">
        <f t="shared" si="13"/>
        <v>-449</v>
      </c>
      <c r="H32" s="50">
        <f t="shared" si="14"/>
        <v>-0.17938473831402318</v>
      </c>
      <c r="I32" s="12">
        <f t="shared" si="15"/>
        <v>-650</v>
      </c>
      <c r="J32" s="70">
        <f t="shared" si="16"/>
        <v>-0.24038461538461539</v>
      </c>
      <c r="K32" s="24">
        <f t="shared" si="11"/>
        <v>-0.24038461538461539</v>
      </c>
    </row>
    <row r="33" spans="1:11" ht="15" customHeight="1">
      <c r="A33" s="10">
        <v>2</v>
      </c>
      <c r="B33" s="11" t="s">
        <v>92</v>
      </c>
      <c r="C33" s="12">
        <v>2718</v>
      </c>
      <c r="D33" s="12">
        <v>2516</v>
      </c>
      <c r="E33" s="12">
        <v>2423</v>
      </c>
      <c r="F33" s="12">
        <v>2005</v>
      </c>
      <c r="G33" s="15">
        <f t="shared" si="13"/>
        <v>-511</v>
      </c>
      <c r="H33" s="50">
        <f t="shared" si="14"/>
        <v>-0.20310015898251194</v>
      </c>
      <c r="I33" s="12">
        <f t="shared" si="15"/>
        <v>-418</v>
      </c>
      <c r="J33" s="70">
        <f t="shared" si="16"/>
        <v>-0.17251341312422616</v>
      </c>
      <c r="K33" s="24">
        <f t="shared" si="11"/>
        <v>-0.17251341312422616</v>
      </c>
    </row>
    <row r="34" spans="1:11" ht="15" customHeight="1">
      <c r="A34" s="104">
        <v>3</v>
      </c>
      <c r="B34" s="11" t="s">
        <v>93</v>
      </c>
      <c r="C34" s="12">
        <v>3175</v>
      </c>
      <c r="D34" s="12">
        <v>3105</v>
      </c>
      <c r="E34" s="12">
        <v>2760</v>
      </c>
      <c r="F34" s="12">
        <v>2538</v>
      </c>
      <c r="G34" s="15">
        <f t="shared" si="13"/>
        <v>-567</v>
      </c>
      <c r="H34" s="50">
        <f t="shared" si="14"/>
        <v>-0.18260869565217391</v>
      </c>
      <c r="I34" s="12">
        <f t="shared" si="15"/>
        <v>-222</v>
      </c>
      <c r="J34" s="70">
        <f t="shared" si="16"/>
        <v>-8.0434782608695646E-2</v>
      </c>
      <c r="K34" s="24">
        <f t="shared" si="11"/>
        <v>-8.0434782608695646E-2</v>
      </c>
    </row>
    <row r="35" spans="1:11" ht="15" customHeight="1">
      <c r="A35" s="10">
        <v>4</v>
      </c>
      <c r="B35" s="11" t="s">
        <v>94</v>
      </c>
      <c r="C35" s="12">
        <v>2236</v>
      </c>
      <c r="D35" s="12">
        <v>1981</v>
      </c>
      <c r="E35" s="12">
        <v>1902</v>
      </c>
      <c r="F35" s="12">
        <v>1616</v>
      </c>
      <c r="G35" s="15">
        <f t="shared" si="13"/>
        <v>-365</v>
      </c>
      <c r="H35" s="50">
        <f t="shared" si="14"/>
        <v>-0.18425037859666835</v>
      </c>
      <c r="I35" s="12">
        <f t="shared" si="15"/>
        <v>-286</v>
      </c>
      <c r="J35" s="70">
        <f t="shared" si="16"/>
        <v>-0.15036803364879076</v>
      </c>
      <c r="K35" s="24">
        <f t="shared" si="11"/>
        <v>-0.15036803364879076</v>
      </c>
    </row>
    <row r="36" spans="1:11" ht="15" customHeight="1">
      <c r="A36" s="104">
        <v>5</v>
      </c>
      <c r="B36" s="11" t="s">
        <v>95</v>
      </c>
      <c r="C36" s="12">
        <v>2775</v>
      </c>
      <c r="D36" s="12">
        <v>2573</v>
      </c>
      <c r="E36" s="12">
        <v>2371</v>
      </c>
      <c r="F36" s="12">
        <v>2005</v>
      </c>
      <c r="G36" s="15">
        <f t="shared" si="13"/>
        <v>-568</v>
      </c>
      <c r="H36" s="50">
        <f t="shared" si="14"/>
        <v>-0.22075398367664206</v>
      </c>
      <c r="I36" s="12">
        <f t="shared" si="15"/>
        <v>-366</v>
      </c>
      <c r="J36" s="70">
        <f t="shared" si="16"/>
        <v>-0.154365246731337</v>
      </c>
      <c r="K36" s="24">
        <f t="shared" si="11"/>
        <v>-0.154365246731337</v>
      </c>
    </row>
    <row r="37" spans="1:11" ht="15" customHeight="1">
      <c r="A37" s="10">
        <v>6</v>
      </c>
      <c r="B37" s="11" t="s">
        <v>102</v>
      </c>
      <c r="C37" s="12">
        <v>6346</v>
      </c>
      <c r="D37" s="12">
        <v>6004</v>
      </c>
      <c r="E37" s="12">
        <v>6076</v>
      </c>
      <c r="F37" s="12">
        <v>5024</v>
      </c>
      <c r="G37" s="15">
        <f t="shared" si="13"/>
        <v>-980</v>
      </c>
      <c r="H37" s="50">
        <f t="shared" si="14"/>
        <v>-0.16322451698867421</v>
      </c>
      <c r="I37" s="12">
        <f t="shared" si="15"/>
        <v>-1052</v>
      </c>
      <c r="J37" s="70">
        <f t="shared" si="16"/>
        <v>-0.17314022383146807</v>
      </c>
      <c r="K37" s="24">
        <f t="shared" si="11"/>
        <v>-0.17314022383146807</v>
      </c>
    </row>
    <row r="38" spans="1:11" ht="30" customHeight="1">
      <c r="A38" s="279" t="s">
        <v>164</v>
      </c>
      <c r="B38" s="300"/>
      <c r="C38" s="227">
        <f>SUM(C39:C45)</f>
        <v>17042</v>
      </c>
      <c r="D38" s="227">
        <f>SUM(D39:D45)</f>
        <v>16425</v>
      </c>
      <c r="E38" s="227">
        <f>SUM(E39:E45)</f>
        <v>15433</v>
      </c>
      <c r="F38" s="227">
        <f>SUM(F39:F45)</f>
        <v>12696</v>
      </c>
      <c r="G38" s="227">
        <f t="shared" si="13"/>
        <v>-3729</v>
      </c>
      <c r="H38" s="234">
        <f t="shared" si="14"/>
        <v>-0.22703196347031965</v>
      </c>
      <c r="I38" s="227">
        <f t="shared" si="15"/>
        <v>-2737</v>
      </c>
      <c r="J38" s="228">
        <f t="shared" si="16"/>
        <v>-0.17734724292101342</v>
      </c>
      <c r="K38" s="226">
        <f t="shared" si="11"/>
        <v>-0.17734724292101342</v>
      </c>
    </row>
    <row r="39" spans="1:11" ht="15" customHeight="1">
      <c r="A39" s="10">
        <v>1</v>
      </c>
      <c r="B39" s="11" t="s">
        <v>90</v>
      </c>
      <c r="C39" s="12">
        <v>2029</v>
      </c>
      <c r="D39" s="12">
        <v>1831</v>
      </c>
      <c r="E39" s="12">
        <v>1589</v>
      </c>
      <c r="F39" s="12">
        <v>1375</v>
      </c>
      <c r="G39" s="15">
        <f t="shared" si="13"/>
        <v>-456</v>
      </c>
      <c r="H39" s="50">
        <f t="shared" si="14"/>
        <v>-0.24904423812124521</v>
      </c>
      <c r="I39" s="12">
        <f t="shared" si="15"/>
        <v>-214</v>
      </c>
      <c r="J39" s="70">
        <f t="shared" si="16"/>
        <v>-0.13467589679043424</v>
      </c>
      <c r="K39" s="24">
        <f t="shared" si="11"/>
        <v>-0.13467589679043424</v>
      </c>
    </row>
    <row r="40" spans="1:11" ht="15" customHeight="1">
      <c r="A40" s="10">
        <v>2</v>
      </c>
      <c r="B40" s="11" t="s">
        <v>91</v>
      </c>
      <c r="C40" s="12">
        <v>2060</v>
      </c>
      <c r="D40" s="12">
        <v>2043</v>
      </c>
      <c r="E40" s="12">
        <v>2031</v>
      </c>
      <c r="F40" s="12">
        <v>1683</v>
      </c>
      <c r="G40" s="15">
        <f t="shared" si="13"/>
        <v>-360</v>
      </c>
      <c r="H40" s="50">
        <f t="shared" si="14"/>
        <v>-0.1762114537444934</v>
      </c>
      <c r="I40" s="12">
        <f t="shared" si="15"/>
        <v>-348</v>
      </c>
      <c r="J40" s="70">
        <f t="shared" si="16"/>
        <v>-0.17134416543574593</v>
      </c>
      <c r="K40" s="24">
        <f t="shared" si="11"/>
        <v>-0.17134416543574593</v>
      </c>
    </row>
    <row r="41" spans="1:11" ht="15" customHeight="1">
      <c r="A41" s="10">
        <v>3</v>
      </c>
      <c r="B41" s="11" t="s">
        <v>96</v>
      </c>
      <c r="C41" s="12">
        <v>3424</v>
      </c>
      <c r="D41" s="12">
        <v>3235</v>
      </c>
      <c r="E41" s="12">
        <v>3073</v>
      </c>
      <c r="F41" s="12">
        <v>2753</v>
      </c>
      <c r="G41" s="15">
        <f t="shared" si="13"/>
        <v>-482</v>
      </c>
      <c r="H41" s="50">
        <f t="shared" si="14"/>
        <v>-0.14899536321483772</v>
      </c>
      <c r="I41" s="12">
        <f t="shared" si="15"/>
        <v>-320</v>
      </c>
      <c r="J41" s="70">
        <f t="shared" si="16"/>
        <v>-0.10413276928083307</v>
      </c>
      <c r="K41" s="24">
        <f t="shared" si="11"/>
        <v>-0.10413276928083307</v>
      </c>
    </row>
    <row r="42" spans="1:11" ht="15" customHeight="1">
      <c r="A42" s="10">
        <v>4</v>
      </c>
      <c r="B42" s="11" t="s">
        <v>97</v>
      </c>
      <c r="C42" s="12">
        <v>2915</v>
      </c>
      <c r="D42" s="12">
        <v>2807</v>
      </c>
      <c r="E42" s="12">
        <v>2654</v>
      </c>
      <c r="F42" s="12">
        <v>2058</v>
      </c>
      <c r="G42" s="15">
        <f t="shared" si="13"/>
        <v>-749</v>
      </c>
      <c r="H42" s="50">
        <f t="shared" si="14"/>
        <v>-0.26683291770573564</v>
      </c>
      <c r="I42" s="12">
        <f t="shared" si="15"/>
        <v>-596</v>
      </c>
      <c r="J42" s="70">
        <f t="shared" si="16"/>
        <v>-0.22456669178598343</v>
      </c>
      <c r="K42" s="24">
        <f t="shared" si="11"/>
        <v>-0.22456669178598343</v>
      </c>
    </row>
    <row r="43" spans="1:11" ht="15" customHeight="1">
      <c r="A43" s="10">
        <v>5</v>
      </c>
      <c r="B43" s="11" t="s">
        <v>99</v>
      </c>
      <c r="C43" s="12">
        <v>2415</v>
      </c>
      <c r="D43" s="12">
        <v>2381</v>
      </c>
      <c r="E43" s="12">
        <v>2337</v>
      </c>
      <c r="F43" s="12">
        <v>1808</v>
      </c>
      <c r="G43" s="15">
        <f t="shared" si="13"/>
        <v>-573</v>
      </c>
      <c r="H43" s="50">
        <f t="shared" si="14"/>
        <v>-0.24065518689626209</v>
      </c>
      <c r="I43" s="12">
        <f t="shared" si="15"/>
        <v>-529</v>
      </c>
      <c r="J43" s="70">
        <f t="shared" si="16"/>
        <v>-0.22635857937526743</v>
      </c>
      <c r="K43" s="24">
        <f t="shared" si="11"/>
        <v>-0.22635857937526743</v>
      </c>
    </row>
    <row r="44" spans="1:11" ht="15" customHeight="1">
      <c r="A44" s="10">
        <v>6</v>
      </c>
      <c r="B44" s="11" t="s">
        <v>100</v>
      </c>
      <c r="C44" s="12">
        <v>1780</v>
      </c>
      <c r="D44" s="12">
        <v>1718</v>
      </c>
      <c r="E44" s="12">
        <v>1581</v>
      </c>
      <c r="F44" s="12">
        <v>1291</v>
      </c>
      <c r="G44" s="15">
        <f t="shared" si="13"/>
        <v>-427</v>
      </c>
      <c r="H44" s="50">
        <f t="shared" si="14"/>
        <v>-0.24854481955762514</v>
      </c>
      <c r="I44" s="12">
        <f t="shared" si="15"/>
        <v>-290</v>
      </c>
      <c r="J44" s="70">
        <f t="shared" si="16"/>
        <v>-0.1834282099936749</v>
      </c>
      <c r="K44" s="24">
        <f t="shared" si="11"/>
        <v>-0.1834282099936749</v>
      </c>
    </row>
    <row r="45" spans="1:11" ht="15" customHeight="1">
      <c r="A45" s="10">
        <v>7</v>
      </c>
      <c r="B45" s="11" t="s">
        <v>104</v>
      </c>
      <c r="C45" s="12">
        <v>2419</v>
      </c>
      <c r="D45" s="12">
        <v>2410</v>
      </c>
      <c r="E45" s="12">
        <v>2168</v>
      </c>
      <c r="F45" s="12">
        <v>1728</v>
      </c>
      <c r="G45" s="15">
        <f t="shared" si="13"/>
        <v>-682</v>
      </c>
      <c r="H45" s="50">
        <f t="shared" si="14"/>
        <v>-0.28298755186721991</v>
      </c>
      <c r="I45" s="12">
        <f t="shared" si="15"/>
        <v>-440</v>
      </c>
      <c r="J45" s="70">
        <f t="shared" si="16"/>
        <v>-0.2029520295202952</v>
      </c>
      <c r="K45" s="24">
        <f t="shared" si="11"/>
        <v>-0.2029520295202952</v>
      </c>
    </row>
    <row r="46" spans="1:11" ht="30" customHeight="1">
      <c r="A46" s="279" t="s">
        <v>165</v>
      </c>
      <c r="B46" s="300"/>
      <c r="C46" s="227">
        <f t="shared" ref="C46" si="17">SUM(C47:C50)</f>
        <v>13252</v>
      </c>
      <c r="D46" s="227">
        <f>SUM(D47:D50)</f>
        <v>13319</v>
      </c>
      <c r="E46" s="227">
        <f>SUM(E47:E50)</f>
        <v>13410</v>
      </c>
      <c r="F46" s="227">
        <f>SUM(F47:F50)</f>
        <v>11284</v>
      </c>
      <c r="G46" s="227">
        <f>F46-D46</f>
        <v>-2035</v>
      </c>
      <c r="H46" s="234">
        <f>G46/D46</f>
        <v>-0.15278924844207523</v>
      </c>
      <c r="I46" s="227">
        <f>F46-E46</f>
        <v>-2126</v>
      </c>
      <c r="J46" s="228">
        <f>I46/E46</f>
        <v>-0.15853840417598808</v>
      </c>
      <c r="K46" s="226">
        <f t="shared" ref="K46" si="18">I46/E46</f>
        <v>-0.15853840417598808</v>
      </c>
    </row>
    <row r="47" spans="1:11" ht="15" customHeight="1">
      <c r="A47" s="10">
        <v>1</v>
      </c>
      <c r="B47" s="11" t="s">
        <v>73</v>
      </c>
      <c r="C47" s="12">
        <v>2005</v>
      </c>
      <c r="D47" s="12">
        <v>1967</v>
      </c>
      <c r="E47" s="12">
        <v>2260</v>
      </c>
      <c r="F47" s="12">
        <v>1844</v>
      </c>
      <c r="G47" s="15">
        <f t="shared" ref="G47:G49" si="19">F47-D47</f>
        <v>-123</v>
      </c>
      <c r="H47" s="50">
        <f t="shared" ref="H47:H49" si="20">G47/D47</f>
        <v>-6.2531774275546514E-2</v>
      </c>
      <c r="I47" s="12">
        <f t="shared" ref="I47:I49" si="21">F47-E47</f>
        <v>-416</v>
      </c>
      <c r="J47" s="70">
        <f t="shared" ref="J47:J49" si="22">I47/E47</f>
        <v>-0.18407079646017699</v>
      </c>
      <c r="K47" s="24">
        <f t="shared" si="4"/>
        <v>-0.18407079646017699</v>
      </c>
    </row>
    <row r="48" spans="1:11" ht="15" customHeight="1">
      <c r="A48" s="10">
        <v>2</v>
      </c>
      <c r="B48" s="17" t="s">
        <v>74</v>
      </c>
      <c r="C48" s="12">
        <v>4789</v>
      </c>
      <c r="D48" s="12">
        <v>4686</v>
      </c>
      <c r="E48" s="12">
        <v>4487</v>
      </c>
      <c r="F48" s="12">
        <v>3973</v>
      </c>
      <c r="G48" s="15">
        <f t="shared" si="19"/>
        <v>-713</v>
      </c>
      <c r="H48" s="50">
        <f t="shared" si="20"/>
        <v>-0.15215535638070848</v>
      </c>
      <c r="I48" s="12">
        <f t="shared" si="21"/>
        <v>-514</v>
      </c>
      <c r="J48" s="70">
        <f t="shared" si="22"/>
        <v>-0.11455315355471361</v>
      </c>
      <c r="K48" s="24">
        <f t="shared" si="4"/>
        <v>-0.11455315355471361</v>
      </c>
    </row>
    <row r="49" spans="1:16" ht="15" customHeight="1">
      <c r="A49" s="10">
        <v>3</v>
      </c>
      <c r="B49" s="11" t="s">
        <v>76</v>
      </c>
      <c r="C49" s="12">
        <v>1966</v>
      </c>
      <c r="D49" s="12">
        <v>2120</v>
      </c>
      <c r="E49" s="12">
        <v>2286</v>
      </c>
      <c r="F49" s="12">
        <v>1765</v>
      </c>
      <c r="G49" s="15">
        <f t="shared" si="19"/>
        <v>-355</v>
      </c>
      <c r="H49" s="50">
        <f t="shared" si="20"/>
        <v>-0.16745283018867924</v>
      </c>
      <c r="I49" s="12">
        <f t="shared" si="21"/>
        <v>-521</v>
      </c>
      <c r="J49" s="70">
        <f t="shared" si="22"/>
        <v>-0.2279090113735783</v>
      </c>
      <c r="K49" s="24">
        <f t="shared" si="4"/>
        <v>-0.2279090113735783</v>
      </c>
      <c r="P49" s="1" t="s">
        <v>113</v>
      </c>
    </row>
    <row r="50" spans="1:16" s="25" customFormat="1" ht="15" customHeight="1">
      <c r="A50" s="18">
        <v>4</v>
      </c>
      <c r="B50" s="19" t="s">
        <v>75</v>
      </c>
      <c r="C50" s="20">
        <v>4492</v>
      </c>
      <c r="D50" s="20">
        <v>4546</v>
      </c>
      <c r="E50" s="20">
        <v>4377</v>
      </c>
      <c r="F50" s="20">
        <v>3702</v>
      </c>
      <c r="G50" s="23">
        <f>F50-D50</f>
        <v>-844</v>
      </c>
      <c r="H50" s="50">
        <f>G50/D50</f>
        <v>-0.18565772107347117</v>
      </c>
      <c r="I50" s="20">
        <f>F50-E50</f>
        <v>-675</v>
      </c>
      <c r="J50" s="70">
        <f>I50/E50</f>
        <v>-0.15421521590130227</v>
      </c>
      <c r="K50" s="24">
        <f t="shared" si="4"/>
        <v>-0.15421521590130227</v>
      </c>
    </row>
    <row r="51" spans="1:16" ht="30" customHeight="1">
      <c r="A51" s="279" t="s">
        <v>166</v>
      </c>
      <c r="B51" s="300"/>
      <c r="C51" s="227">
        <f>SUM(C52:C56)</f>
        <v>8021</v>
      </c>
      <c r="D51" s="227">
        <f>SUM(D52:D56)</f>
        <v>8299</v>
      </c>
      <c r="E51" s="227">
        <f>SUM(E52:E56)</f>
        <v>7883</v>
      </c>
      <c r="F51" s="227">
        <f>SUM(F52:F56)</f>
        <v>6883</v>
      </c>
      <c r="G51" s="227">
        <f>F51-D51</f>
        <v>-1416</v>
      </c>
      <c r="H51" s="234">
        <f>G51/D51</f>
        <v>-0.17062296662248463</v>
      </c>
      <c r="I51" s="227">
        <f>F51-E51</f>
        <v>-1000</v>
      </c>
      <c r="J51" s="228">
        <f>I51/E51</f>
        <v>-0.12685525815045035</v>
      </c>
      <c r="K51" s="226">
        <f t="shared" si="4"/>
        <v>-0.12685525815045035</v>
      </c>
    </row>
    <row r="52" spans="1:16" ht="15" customHeight="1">
      <c r="A52" s="10">
        <v>1</v>
      </c>
      <c r="B52" s="11" t="s">
        <v>108</v>
      </c>
      <c r="C52" s="12">
        <v>1049</v>
      </c>
      <c r="D52" s="12">
        <v>1043</v>
      </c>
      <c r="E52" s="12">
        <v>918</v>
      </c>
      <c r="F52" s="12">
        <v>778</v>
      </c>
      <c r="G52" s="15">
        <f>F52-D52</f>
        <v>-265</v>
      </c>
      <c r="H52" s="50">
        <f>G52/D52</f>
        <v>-0.25407478427612656</v>
      </c>
      <c r="I52" s="12">
        <f>F52-E52</f>
        <v>-140</v>
      </c>
      <c r="J52" s="70">
        <f>I52/E52</f>
        <v>-0.15250544662309368</v>
      </c>
      <c r="K52" s="24">
        <f t="shared" si="4"/>
        <v>-0.15250544662309368</v>
      </c>
    </row>
    <row r="53" spans="1:16" ht="15" customHeight="1">
      <c r="A53" s="10">
        <v>2</v>
      </c>
      <c r="B53" s="17" t="s">
        <v>86</v>
      </c>
      <c r="C53" s="12">
        <v>1854</v>
      </c>
      <c r="D53" s="12">
        <v>1956</v>
      </c>
      <c r="E53" s="12">
        <v>1865</v>
      </c>
      <c r="F53" s="12">
        <v>1579</v>
      </c>
      <c r="G53" s="15">
        <f t="shared" ref="G53:G55" si="23">F53-D53</f>
        <v>-377</v>
      </c>
      <c r="H53" s="50">
        <f t="shared" ref="H53:H55" si="24">G53/D53</f>
        <v>-0.19274028629856851</v>
      </c>
      <c r="I53" s="12">
        <f t="shared" ref="I53:I55" si="25">F53-E53</f>
        <v>-286</v>
      </c>
      <c r="J53" s="70">
        <f t="shared" ref="J53:J55" si="26">I53/E53</f>
        <v>-0.15335120643431635</v>
      </c>
      <c r="K53" s="24">
        <f t="shared" si="4"/>
        <v>-0.15335120643431635</v>
      </c>
    </row>
    <row r="54" spans="1:16" ht="15" customHeight="1">
      <c r="A54" s="10">
        <v>3</v>
      </c>
      <c r="B54" s="11" t="s">
        <v>88</v>
      </c>
      <c r="C54" s="12">
        <v>1245</v>
      </c>
      <c r="D54" s="12">
        <v>1319</v>
      </c>
      <c r="E54" s="12">
        <v>1295</v>
      </c>
      <c r="F54" s="12">
        <v>1310</v>
      </c>
      <c r="G54" s="15">
        <f t="shared" si="23"/>
        <v>-9</v>
      </c>
      <c r="H54" s="50">
        <f t="shared" si="24"/>
        <v>-6.8233510235026539E-3</v>
      </c>
      <c r="I54" s="12">
        <f t="shared" si="25"/>
        <v>15</v>
      </c>
      <c r="J54" s="70">
        <f t="shared" si="26"/>
        <v>1.1583011583011582E-2</v>
      </c>
      <c r="K54" s="24">
        <f t="shared" si="4"/>
        <v>1.1583011583011582E-2</v>
      </c>
    </row>
    <row r="55" spans="1:16" ht="15" customHeight="1">
      <c r="A55" s="10">
        <v>4</v>
      </c>
      <c r="B55" s="11" t="s">
        <v>101</v>
      </c>
      <c r="C55" s="12">
        <v>1888</v>
      </c>
      <c r="D55" s="12">
        <v>1850</v>
      </c>
      <c r="E55" s="12">
        <v>1778</v>
      </c>
      <c r="F55" s="12">
        <v>1530</v>
      </c>
      <c r="G55" s="15">
        <f t="shared" si="23"/>
        <v>-320</v>
      </c>
      <c r="H55" s="50">
        <f t="shared" si="24"/>
        <v>-0.17297297297297298</v>
      </c>
      <c r="I55" s="12">
        <f t="shared" si="25"/>
        <v>-248</v>
      </c>
      <c r="J55" s="70">
        <f t="shared" si="26"/>
        <v>-0.13948256467941508</v>
      </c>
      <c r="K55" s="24">
        <f t="shared" si="4"/>
        <v>-0.13948256467941508</v>
      </c>
    </row>
    <row r="56" spans="1:16" s="25" customFormat="1" ht="15" customHeight="1" thickBot="1">
      <c r="A56" s="27">
        <v>5</v>
      </c>
      <c r="B56" s="28" t="s">
        <v>109</v>
      </c>
      <c r="C56" s="29">
        <v>1985</v>
      </c>
      <c r="D56" s="29">
        <v>2131</v>
      </c>
      <c r="E56" s="29">
        <v>2027</v>
      </c>
      <c r="F56" s="29">
        <v>1686</v>
      </c>
      <c r="G56" s="32">
        <f t="shared" ref="G56" si="27">F56-D56</f>
        <v>-445</v>
      </c>
      <c r="H56" s="88">
        <f t="shared" ref="H56" si="28">G56/D56</f>
        <v>-0.20882214922571563</v>
      </c>
      <c r="I56" s="29">
        <f t="shared" ref="I56" si="29">F56-E56</f>
        <v>-341</v>
      </c>
      <c r="J56" s="71">
        <f t="shared" ref="J56" si="30">I56/E56</f>
        <v>-0.16822890971879625</v>
      </c>
      <c r="K56" s="33">
        <f t="shared" si="4"/>
        <v>-0.16822890971879625</v>
      </c>
    </row>
    <row r="57" spans="1:16" ht="13.5" thickTop="1"/>
  </sheetData>
  <mergeCells count="19">
    <mergeCell ref="G3:K3"/>
    <mergeCell ref="A2:K2"/>
    <mergeCell ref="A1:K1"/>
    <mergeCell ref="F3:F4"/>
    <mergeCell ref="A13:B13"/>
    <mergeCell ref="A38:B38"/>
    <mergeCell ref="E3:E4"/>
    <mergeCell ref="A29:B29"/>
    <mergeCell ref="A7:B7"/>
    <mergeCell ref="A51:B51"/>
    <mergeCell ref="A31:B31"/>
    <mergeCell ref="A20:B20"/>
    <mergeCell ref="A6:B6"/>
    <mergeCell ref="A5:B5"/>
    <mergeCell ref="A3:A4"/>
    <mergeCell ref="B3:B4"/>
    <mergeCell ref="D3:D4"/>
    <mergeCell ref="C3:C4"/>
    <mergeCell ref="A46:B46"/>
  </mergeCells>
  <phoneticPr fontId="5" type="noConversion"/>
  <printOptions horizontalCentered="1" verticalCentered="1"/>
  <pageMargins left="0.78740157480314965" right="0.39370078740157483" top="0.59055118110236227" bottom="0.59055118110236227" header="0.11811023622047245" footer="0"/>
  <pageSetup paperSize="9" scale="53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1:N57"/>
  <sheetViews>
    <sheetView zoomScaleNormal="80" zoomScaleSheetLayoutView="75" workbookViewId="0">
      <selection activeCell="N6" sqref="N6"/>
    </sheetView>
  </sheetViews>
  <sheetFormatPr defaultRowHeight="12.75"/>
  <cols>
    <col min="1" max="1" width="3.5703125" style="1" customWidth="1"/>
    <col min="2" max="2" width="20.85546875" style="1" customWidth="1"/>
    <col min="3" max="5" width="10.7109375" style="1" customWidth="1"/>
    <col min="6" max="6" width="10.7109375" style="73" customWidth="1"/>
    <col min="7" max="7" width="12.85546875" style="73" customWidth="1"/>
    <col min="8" max="8" width="12.28515625" style="73" customWidth="1"/>
    <col min="9" max="9" width="12.42578125" style="73" customWidth="1"/>
    <col min="10" max="10" width="12" style="73" customWidth="1"/>
    <col min="11" max="16384" width="9.140625" style="1"/>
  </cols>
  <sheetData>
    <row r="1" spans="1:14" ht="15.75">
      <c r="A1" s="285" t="s">
        <v>1</v>
      </c>
      <c r="B1" s="323"/>
      <c r="C1" s="323"/>
      <c r="D1" s="323"/>
      <c r="E1" s="323"/>
      <c r="F1" s="323"/>
      <c r="G1" s="323"/>
      <c r="H1" s="323"/>
      <c r="I1" s="323"/>
      <c r="J1" s="323"/>
      <c r="K1" s="100"/>
    </row>
    <row r="2" spans="1:14" ht="32.25" customHeight="1" thickBot="1">
      <c r="A2" s="321" t="s">
        <v>172</v>
      </c>
      <c r="B2" s="324"/>
      <c r="C2" s="324"/>
      <c r="D2" s="324"/>
      <c r="E2" s="324"/>
      <c r="F2" s="324"/>
      <c r="G2" s="324"/>
      <c r="H2" s="324"/>
      <c r="I2" s="325"/>
      <c r="J2" s="325"/>
      <c r="K2" s="101"/>
    </row>
    <row r="3" spans="1:14" ht="15" customHeight="1" thickTop="1">
      <c r="A3" s="288" t="s">
        <v>61</v>
      </c>
      <c r="B3" s="290" t="s">
        <v>62</v>
      </c>
      <c r="C3" s="317" t="s">
        <v>144</v>
      </c>
      <c r="D3" s="317" t="s">
        <v>158</v>
      </c>
      <c r="E3" s="317" t="s">
        <v>183</v>
      </c>
      <c r="F3" s="317" t="s">
        <v>237</v>
      </c>
      <c r="G3" s="319" t="s">
        <v>105</v>
      </c>
      <c r="H3" s="319"/>
      <c r="I3" s="319"/>
      <c r="J3" s="320"/>
    </row>
    <row r="4" spans="1:14" ht="50.25" customHeight="1">
      <c r="A4" s="289"/>
      <c r="B4" s="291"/>
      <c r="C4" s="318"/>
      <c r="D4" s="318"/>
      <c r="E4" s="318"/>
      <c r="F4" s="318"/>
      <c r="G4" s="106" t="s">
        <v>181</v>
      </c>
      <c r="H4" s="106" t="s">
        <v>182</v>
      </c>
      <c r="I4" s="106" t="s">
        <v>239</v>
      </c>
      <c r="J4" s="107" t="s">
        <v>241</v>
      </c>
    </row>
    <row r="5" spans="1:14" s="8" customFormat="1" ht="28.5" customHeight="1">
      <c r="A5" s="281" t="s">
        <v>110</v>
      </c>
      <c r="B5" s="282"/>
      <c r="C5" s="60">
        <v>1395086</v>
      </c>
      <c r="D5" s="4">
        <v>1327190</v>
      </c>
      <c r="E5" s="4">
        <v>1082703</v>
      </c>
      <c r="F5" s="4">
        <v>1118441</v>
      </c>
      <c r="G5" s="4">
        <f>F5-D5</f>
        <v>-208749</v>
      </c>
      <c r="H5" s="74">
        <f t="shared" ref="H5:H13" si="0">G5/D5</f>
        <v>-0.15728644730596222</v>
      </c>
      <c r="I5" s="4">
        <f t="shared" ref="I5:I13" si="1">F5-E5</f>
        <v>35738</v>
      </c>
      <c r="J5" s="6">
        <f t="shared" ref="J5:J13" si="2">I5/E5</f>
        <v>3.3008128729670093E-2</v>
      </c>
      <c r="K5" s="7"/>
      <c r="L5" s="7"/>
      <c r="M5" s="7"/>
      <c r="N5" s="7"/>
    </row>
    <row r="6" spans="1:14" s="9" customFormat="1" ht="31.5" customHeight="1">
      <c r="A6" s="283" t="s">
        <v>63</v>
      </c>
      <c r="B6" s="284"/>
      <c r="C6" s="241">
        <f t="shared" ref="C6:E6" si="3">C7+C13+C20+C29+C31+C38+C46+C51</f>
        <v>156906</v>
      </c>
      <c r="D6" s="241">
        <f t="shared" si="3"/>
        <v>155448</v>
      </c>
      <c r="E6" s="241">
        <f t="shared" si="3"/>
        <v>144017</v>
      </c>
      <c r="F6" s="241">
        <f t="shared" ref="F6" si="4">F7+F13+F20+F29+F31+F38+F46+F51</f>
        <v>132207</v>
      </c>
      <c r="G6" s="237">
        <f>F6-D6</f>
        <v>-23241</v>
      </c>
      <c r="H6" s="248">
        <f t="shared" si="0"/>
        <v>-0.14950980392156862</v>
      </c>
      <c r="I6" s="237">
        <f t="shared" si="1"/>
        <v>-11810</v>
      </c>
      <c r="J6" s="249">
        <f t="shared" si="2"/>
        <v>-8.2004207836574847E-2</v>
      </c>
    </row>
    <row r="7" spans="1:14" ht="30" customHeight="1">
      <c r="A7" s="279" t="s">
        <v>167</v>
      </c>
      <c r="B7" s="300"/>
      <c r="C7" s="227">
        <f>SUM(C8:C12)</f>
        <v>14548</v>
      </c>
      <c r="D7" s="227">
        <f>SUM(D8:D12)</f>
        <v>14565</v>
      </c>
      <c r="E7" s="227">
        <f>SUM(E8:E12)</f>
        <v>14004</v>
      </c>
      <c r="F7" s="227">
        <f>SUM(F8:F12)</f>
        <v>13522</v>
      </c>
      <c r="G7" s="227">
        <f t="shared" ref="G7" si="5">F7-D7</f>
        <v>-1043</v>
      </c>
      <c r="H7" s="234">
        <f t="shared" si="0"/>
        <v>-7.1610024030209413E-2</v>
      </c>
      <c r="I7" s="227">
        <f t="shared" si="1"/>
        <v>-482</v>
      </c>
      <c r="J7" s="229">
        <f t="shared" si="2"/>
        <v>-3.4418737503570405E-2</v>
      </c>
    </row>
    <row r="8" spans="1:14" ht="15" customHeight="1">
      <c r="A8" s="10">
        <v>1</v>
      </c>
      <c r="B8" s="11" t="s">
        <v>64</v>
      </c>
      <c r="C8" s="38">
        <v>3577</v>
      </c>
      <c r="D8" s="38">
        <v>3577</v>
      </c>
      <c r="E8" s="38">
        <v>3518</v>
      </c>
      <c r="F8" s="38">
        <v>3679</v>
      </c>
      <c r="G8" s="15">
        <f>F8-D8</f>
        <v>102</v>
      </c>
      <c r="H8" s="50">
        <f t="shared" si="0"/>
        <v>2.8515515795359238E-2</v>
      </c>
      <c r="I8" s="12">
        <f t="shared" si="1"/>
        <v>161</v>
      </c>
      <c r="J8" s="56">
        <f t="shared" si="2"/>
        <v>4.5764638999431492E-2</v>
      </c>
    </row>
    <row r="9" spans="1:14" ht="15" customHeight="1">
      <c r="A9" s="10">
        <v>2</v>
      </c>
      <c r="B9" s="11" t="s">
        <v>65</v>
      </c>
      <c r="C9" s="38">
        <v>3065</v>
      </c>
      <c r="D9" s="38">
        <v>2902</v>
      </c>
      <c r="E9" s="38">
        <v>3054</v>
      </c>
      <c r="F9" s="38">
        <v>2470</v>
      </c>
      <c r="G9" s="15">
        <f>F9-D9</f>
        <v>-432</v>
      </c>
      <c r="H9" s="50">
        <f t="shared" si="0"/>
        <v>-0.14886285320468642</v>
      </c>
      <c r="I9" s="12">
        <f t="shared" si="1"/>
        <v>-584</v>
      </c>
      <c r="J9" s="56">
        <f t="shared" si="2"/>
        <v>-0.19122462344466273</v>
      </c>
    </row>
    <row r="10" spans="1:14" ht="15" customHeight="1">
      <c r="A10" s="10">
        <v>3</v>
      </c>
      <c r="B10" s="11" t="s">
        <v>66</v>
      </c>
      <c r="C10" s="38">
        <v>3353</v>
      </c>
      <c r="D10" s="38">
        <v>3350</v>
      </c>
      <c r="E10" s="38">
        <v>3044</v>
      </c>
      <c r="F10" s="38">
        <v>3188</v>
      </c>
      <c r="G10" s="15">
        <f>F10-D10</f>
        <v>-162</v>
      </c>
      <c r="H10" s="50">
        <f t="shared" si="0"/>
        <v>-4.8358208955223879E-2</v>
      </c>
      <c r="I10" s="12">
        <f t="shared" si="1"/>
        <v>144</v>
      </c>
      <c r="J10" s="56">
        <f t="shared" si="2"/>
        <v>4.7306176084099871E-2</v>
      </c>
    </row>
    <row r="11" spans="1:14" ht="15" customHeight="1">
      <c r="A11" s="10">
        <v>4</v>
      </c>
      <c r="B11" s="11" t="s">
        <v>98</v>
      </c>
      <c r="C11" s="38">
        <v>2548</v>
      </c>
      <c r="D11" s="38">
        <v>2641</v>
      </c>
      <c r="E11" s="38">
        <v>2360</v>
      </c>
      <c r="F11" s="38">
        <v>2302</v>
      </c>
      <c r="G11" s="15">
        <f>F11-D11</f>
        <v>-339</v>
      </c>
      <c r="H11" s="50">
        <f t="shared" si="0"/>
        <v>-0.12836046951912156</v>
      </c>
      <c r="I11" s="12">
        <f t="shared" si="1"/>
        <v>-58</v>
      </c>
      <c r="J11" s="56">
        <f t="shared" si="2"/>
        <v>-2.4576271186440679E-2</v>
      </c>
    </row>
    <row r="12" spans="1:14" ht="15" customHeight="1">
      <c r="A12" s="10">
        <v>5</v>
      </c>
      <c r="B12" s="11" t="s">
        <v>67</v>
      </c>
      <c r="C12" s="38">
        <v>2005</v>
      </c>
      <c r="D12" s="38">
        <v>2095</v>
      </c>
      <c r="E12" s="38">
        <v>2028</v>
      </c>
      <c r="F12" s="38">
        <v>1883</v>
      </c>
      <c r="G12" s="15">
        <f>F12-D12</f>
        <v>-212</v>
      </c>
      <c r="H12" s="50">
        <f t="shared" si="0"/>
        <v>-0.10119331742243437</v>
      </c>
      <c r="I12" s="12">
        <f t="shared" si="1"/>
        <v>-145</v>
      </c>
      <c r="J12" s="56">
        <f t="shared" si="2"/>
        <v>-7.1499013806706119E-2</v>
      </c>
    </row>
    <row r="13" spans="1:14" ht="27" customHeight="1">
      <c r="A13" s="279" t="s">
        <v>161</v>
      </c>
      <c r="B13" s="300"/>
      <c r="C13" s="227">
        <f t="shared" ref="C13:D13" si="6">SUM(C14:C19)</f>
        <v>15377</v>
      </c>
      <c r="D13" s="227">
        <f t="shared" si="6"/>
        <v>14688</v>
      </c>
      <c r="E13" s="227">
        <f t="shared" ref="E13:F13" si="7">SUM(E14:E19)</f>
        <v>14347</v>
      </c>
      <c r="F13" s="227">
        <f t="shared" si="7"/>
        <v>13407</v>
      </c>
      <c r="G13" s="227">
        <f t="shared" ref="G13" si="8">F13-D13</f>
        <v>-1281</v>
      </c>
      <c r="H13" s="234">
        <f t="shared" si="0"/>
        <v>-8.7214052287581695E-2</v>
      </c>
      <c r="I13" s="227">
        <f t="shared" si="1"/>
        <v>-940</v>
      </c>
      <c r="J13" s="229">
        <f t="shared" si="2"/>
        <v>-6.5518923816825822E-2</v>
      </c>
    </row>
    <row r="14" spans="1:14" ht="15" customHeight="1">
      <c r="A14" s="10">
        <v>1</v>
      </c>
      <c r="B14" s="11" t="s">
        <v>68</v>
      </c>
      <c r="C14" s="38">
        <v>2109</v>
      </c>
      <c r="D14" s="38">
        <v>2044</v>
      </c>
      <c r="E14" s="38">
        <v>2171</v>
      </c>
      <c r="F14" s="38">
        <v>1836</v>
      </c>
      <c r="G14" s="15">
        <f t="shared" ref="G14:G30" si="9">F14-D14</f>
        <v>-208</v>
      </c>
      <c r="H14" s="50">
        <f t="shared" ref="H14:H30" si="10">G14/D14</f>
        <v>-0.10176125244618395</v>
      </c>
      <c r="I14" s="12">
        <f t="shared" ref="I14:I30" si="11">F14-E14</f>
        <v>-335</v>
      </c>
      <c r="J14" s="56">
        <f t="shared" ref="J14:J30" si="12">I14/E14</f>
        <v>-0.15430677107323815</v>
      </c>
    </row>
    <row r="15" spans="1:14" ht="15" customHeight="1">
      <c r="A15" s="10">
        <v>2</v>
      </c>
      <c r="B15" s="17" t="s">
        <v>69</v>
      </c>
      <c r="C15" s="38">
        <v>2948</v>
      </c>
      <c r="D15" s="38">
        <v>3018</v>
      </c>
      <c r="E15" s="38">
        <v>3038</v>
      </c>
      <c r="F15" s="38">
        <v>2932</v>
      </c>
      <c r="G15" s="15">
        <f t="shared" si="9"/>
        <v>-86</v>
      </c>
      <c r="H15" s="50">
        <f t="shared" si="10"/>
        <v>-2.8495692511597084E-2</v>
      </c>
      <c r="I15" s="12">
        <f t="shared" si="11"/>
        <v>-106</v>
      </c>
      <c r="J15" s="56">
        <f t="shared" si="12"/>
        <v>-3.4891375905200792E-2</v>
      </c>
    </row>
    <row r="16" spans="1:14" ht="15" customHeight="1">
      <c r="A16" s="10">
        <v>3</v>
      </c>
      <c r="B16" s="11" t="s">
        <v>71</v>
      </c>
      <c r="C16" s="38">
        <v>2859</v>
      </c>
      <c r="D16" s="38">
        <v>2559</v>
      </c>
      <c r="E16" s="38">
        <v>2663</v>
      </c>
      <c r="F16" s="38">
        <v>2502</v>
      </c>
      <c r="G16" s="15">
        <f t="shared" si="9"/>
        <v>-57</v>
      </c>
      <c r="H16" s="50">
        <f t="shared" si="10"/>
        <v>-2.2274325908558032E-2</v>
      </c>
      <c r="I16" s="12">
        <f t="shared" si="11"/>
        <v>-161</v>
      </c>
      <c r="J16" s="56">
        <f t="shared" si="12"/>
        <v>-6.0458129928651898E-2</v>
      </c>
    </row>
    <row r="17" spans="1:10" ht="15" customHeight="1">
      <c r="A17" s="10">
        <v>4</v>
      </c>
      <c r="B17" s="11" t="s">
        <v>72</v>
      </c>
      <c r="C17" s="38">
        <v>1874</v>
      </c>
      <c r="D17" s="38">
        <v>1863</v>
      </c>
      <c r="E17" s="38">
        <v>1807</v>
      </c>
      <c r="F17" s="38">
        <v>1752</v>
      </c>
      <c r="G17" s="15">
        <f t="shared" si="9"/>
        <v>-111</v>
      </c>
      <c r="H17" s="50">
        <f t="shared" si="10"/>
        <v>-5.9581320450885669E-2</v>
      </c>
      <c r="I17" s="12">
        <f t="shared" si="11"/>
        <v>-55</v>
      </c>
      <c r="J17" s="56">
        <f t="shared" si="12"/>
        <v>-3.0437188710570006E-2</v>
      </c>
    </row>
    <row r="18" spans="1:10" ht="15" customHeight="1">
      <c r="A18" s="10">
        <v>5</v>
      </c>
      <c r="B18" s="11" t="s">
        <v>103</v>
      </c>
      <c r="C18" s="38">
        <v>3631</v>
      </c>
      <c r="D18" s="38">
        <v>3285</v>
      </c>
      <c r="E18" s="38">
        <v>2811</v>
      </c>
      <c r="F18" s="38">
        <v>2653</v>
      </c>
      <c r="G18" s="15">
        <f t="shared" si="9"/>
        <v>-632</v>
      </c>
      <c r="H18" s="50">
        <f t="shared" si="10"/>
        <v>-0.19238964992389651</v>
      </c>
      <c r="I18" s="12">
        <f t="shared" si="11"/>
        <v>-158</v>
      </c>
      <c r="J18" s="56">
        <f t="shared" si="12"/>
        <v>-5.6207755247242974E-2</v>
      </c>
    </row>
    <row r="19" spans="1:10" s="25" customFormat="1" ht="15" customHeight="1">
      <c r="A19" s="10">
        <v>6</v>
      </c>
      <c r="B19" s="19" t="s">
        <v>70</v>
      </c>
      <c r="C19" s="39">
        <v>1956</v>
      </c>
      <c r="D19" s="39">
        <v>1919</v>
      </c>
      <c r="E19" s="39">
        <v>1857</v>
      </c>
      <c r="F19" s="39">
        <v>1732</v>
      </c>
      <c r="G19" s="23">
        <f t="shared" si="9"/>
        <v>-187</v>
      </c>
      <c r="H19" s="50">
        <f t="shared" si="10"/>
        <v>-9.7446586763939552E-2</v>
      </c>
      <c r="I19" s="20">
        <f t="shared" si="11"/>
        <v>-125</v>
      </c>
      <c r="J19" s="56">
        <f t="shared" si="12"/>
        <v>-6.731287022078622E-2</v>
      </c>
    </row>
    <row r="20" spans="1:10" ht="30" customHeight="1">
      <c r="A20" s="279" t="s">
        <v>162</v>
      </c>
      <c r="B20" s="300"/>
      <c r="C20" s="227">
        <f>SUM(C21:C28)</f>
        <v>30023</v>
      </c>
      <c r="D20" s="227">
        <f>SUM(D21:D28)</f>
        <v>29495</v>
      </c>
      <c r="E20" s="227">
        <f>SUM(E21:E28)</f>
        <v>28496</v>
      </c>
      <c r="F20" s="227">
        <f>SUM(F21:F28)</f>
        <v>26886</v>
      </c>
      <c r="G20" s="227">
        <f t="shared" si="9"/>
        <v>-2609</v>
      </c>
      <c r="H20" s="234">
        <f t="shared" si="10"/>
        <v>-8.8455670452619081E-2</v>
      </c>
      <c r="I20" s="227">
        <f t="shared" si="11"/>
        <v>-1610</v>
      </c>
      <c r="J20" s="229">
        <f t="shared" si="12"/>
        <v>-5.6499157776530036E-2</v>
      </c>
    </row>
    <row r="21" spans="1:10" ht="15" customHeight="1">
      <c r="A21" s="10">
        <v>1</v>
      </c>
      <c r="B21" s="11" t="s">
        <v>77</v>
      </c>
      <c r="C21" s="38">
        <v>1468</v>
      </c>
      <c r="D21" s="38">
        <v>1413</v>
      </c>
      <c r="E21" s="38">
        <v>1391</v>
      </c>
      <c r="F21" s="38">
        <v>1177</v>
      </c>
      <c r="G21" s="15">
        <f t="shared" si="9"/>
        <v>-236</v>
      </c>
      <c r="H21" s="50">
        <f t="shared" si="10"/>
        <v>-0.1670205237084218</v>
      </c>
      <c r="I21" s="12">
        <f t="shared" si="11"/>
        <v>-214</v>
      </c>
      <c r="J21" s="56">
        <f t="shared" si="12"/>
        <v>-0.15384615384615385</v>
      </c>
    </row>
    <row r="22" spans="1:10" ht="15" customHeight="1">
      <c r="A22" s="10">
        <v>2</v>
      </c>
      <c r="B22" s="11" t="s">
        <v>78</v>
      </c>
      <c r="C22" s="38">
        <v>2881</v>
      </c>
      <c r="D22" s="38">
        <v>2769</v>
      </c>
      <c r="E22" s="38">
        <v>2338</v>
      </c>
      <c r="F22" s="38">
        <v>2118</v>
      </c>
      <c r="G22" s="15">
        <f t="shared" si="9"/>
        <v>-651</v>
      </c>
      <c r="H22" s="50">
        <f t="shared" si="10"/>
        <v>-0.23510292524377033</v>
      </c>
      <c r="I22" s="12">
        <f t="shared" si="11"/>
        <v>-220</v>
      </c>
      <c r="J22" s="56">
        <f t="shared" si="12"/>
        <v>-9.4097519247219846E-2</v>
      </c>
    </row>
    <row r="23" spans="1:10" ht="15" customHeight="1">
      <c r="A23" s="10">
        <v>3</v>
      </c>
      <c r="B23" s="11" t="s">
        <v>79</v>
      </c>
      <c r="C23" s="38">
        <v>1783</v>
      </c>
      <c r="D23" s="38">
        <v>1885</v>
      </c>
      <c r="E23" s="38">
        <v>1722</v>
      </c>
      <c r="F23" s="38">
        <v>1622</v>
      </c>
      <c r="G23" s="15">
        <f t="shared" si="9"/>
        <v>-263</v>
      </c>
      <c r="H23" s="50">
        <f t="shared" si="10"/>
        <v>-0.13952254641909814</v>
      </c>
      <c r="I23" s="12">
        <f t="shared" si="11"/>
        <v>-100</v>
      </c>
      <c r="J23" s="56">
        <f t="shared" si="12"/>
        <v>-5.8072009291521488E-2</v>
      </c>
    </row>
    <row r="24" spans="1:10" ht="15" customHeight="1">
      <c r="A24" s="10">
        <v>4</v>
      </c>
      <c r="B24" s="11" t="s">
        <v>106</v>
      </c>
      <c r="C24" s="38">
        <v>2414</v>
      </c>
      <c r="D24" s="38">
        <v>2354</v>
      </c>
      <c r="E24" s="38">
        <v>2473</v>
      </c>
      <c r="F24" s="38">
        <v>2470</v>
      </c>
      <c r="G24" s="15">
        <f t="shared" si="9"/>
        <v>116</v>
      </c>
      <c r="H24" s="50">
        <f t="shared" si="10"/>
        <v>4.9277824978759557E-2</v>
      </c>
      <c r="I24" s="12">
        <f t="shared" si="11"/>
        <v>-3</v>
      </c>
      <c r="J24" s="56">
        <f t="shared" si="12"/>
        <v>-1.2131014961585119E-3</v>
      </c>
    </row>
    <row r="25" spans="1:10" ht="15" customHeight="1">
      <c r="A25" s="10">
        <v>5</v>
      </c>
      <c r="B25" s="17" t="s">
        <v>81</v>
      </c>
      <c r="C25" s="38">
        <v>7401</v>
      </c>
      <c r="D25" s="38">
        <v>7471</v>
      </c>
      <c r="E25" s="38">
        <v>7279</v>
      </c>
      <c r="F25" s="38">
        <v>6903</v>
      </c>
      <c r="G25" s="15">
        <f t="shared" si="9"/>
        <v>-568</v>
      </c>
      <c r="H25" s="50">
        <f t="shared" si="10"/>
        <v>-7.6027305581582119E-2</v>
      </c>
      <c r="I25" s="12">
        <f t="shared" si="11"/>
        <v>-376</v>
      </c>
      <c r="J25" s="56">
        <f t="shared" si="12"/>
        <v>-5.1655447176810004E-2</v>
      </c>
    </row>
    <row r="26" spans="1:10" ht="15" customHeight="1">
      <c r="A26" s="10">
        <v>6</v>
      </c>
      <c r="B26" s="11" t="s">
        <v>83</v>
      </c>
      <c r="C26" s="38">
        <v>2674</v>
      </c>
      <c r="D26" s="38">
        <v>2841</v>
      </c>
      <c r="E26" s="38">
        <v>2784</v>
      </c>
      <c r="F26" s="38">
        <v>2405</v>
      </c>
      <c r="G26" s="15">
        <f t="shared" si="9"/>
        <v>-436</v>
      </c>
      <c r="H26" s="50">
        <f t="shared" si="10"/>
        <v>-0.15346708905315029</v>
      </c>
      <c r="I26" s="12">
        <f t="shared" si="11"/>
        <v>-379</v>
      </c>
      <c r="J26" s="56">
        <f t="shared" si="12"/>
        <v>-0.13613505747126436</v>
      </c>
    </row>
    <row r="27" spans="1:10" ht="15" customHeight="1">
      <c r="A27" s="10">
        <v>7</v>
      </c>
      <c r="B27" s="11" t="s">
        <v>84</v>
      </c>
      <c r="C27" s="38">
        <v>1990</v>
      </c>
      <c r="D27" s="38">
        <v>1712</v>
      </c>
      <c r="E27" s="38">
        <v>1951</v>
      </c>
      <c r="F27" s="38">
        <v>1971</v>
      </c>
      <c r="G27" s="15">
        <f t="shared" si="9"/>
        <v>259</v>
      </c>
      <c r="H27" s="50">
        <f t="shared" si="10"/>
        <v>0.15128504672897197</v>
      </c>
      <c r="I27" s="12">
        <f t="shared" si="11"/>
        <v>20</v>
      </c>
      <c r="J27" s="56">
        <f t="shared" si="12"/>
        <v>1.0251153254741158E-2</v>
      </c>
    </row>
    <row r="28" spans="1:10" s="25" customFormat="1" ht="15" customHeight="1">
      <c r="A28" s="18">
        <v>8</v>
      </c>
      <c r="B28" s="19" t="s">
        <v>107</v>
      </c>
      <c r="C28" s="39">
        <v>9412</v>
      </c>
      <c r="D28" s="39">
        <v>9050</v>
      </c>
      <c r="E28" s="39">
        <v>8558</v>
      </c>
      <c r="F28" s="39">
        <v>8220</v>
      </c>
      <c r="G28" s="23">
        <f t="shared" si="9"/>
        <v>-830</v>
      </c>
      <c r="H28" s="50">
        <f t="shared" si="10"/>
        <v>-9.1712707182320441E-2</v>
      </c>
      <c r="I28" s="20">
        <f t="shared" si="11"/>
        <v>-338</v>
      </c>
      <c r="J28" s="56">
        <f t="shared" si="12"/>
        <v>-3.9495209161018931E-2</v>
      </c>
    </row>
    <row r="29" spans="1:10" s="25" customFormat="1" ht="30" customHeight="1">
      <c r="A29" s="279" t="s">
        <v>126</v>
      </c>
      <c r="B29" s="280"/>
      <c r="C29" s="227">
        <f>C30</f>
        <v>30773</v>
      </c>
      <c r="D29" s="227">
        <f>D30</f>
        <v>30582</v>
      </c>
      <c r="E29" s="227">
        <f>E30</f>
        <v>26807</v>
      </c>
      <c r="F29" s="227">
        <f>F30</f>
        <v>23795</v>
      </c>
      <c r="G29" s="224">
        <f t="shared" si="9"/>
        <v>-6787</v>
      </c>
      <c r="H29" s="234">
        <f t="shared" si="10"/>
        <v>-0.22192793146295206</v>
      </c>
      <c r="I29" s="227">
        <f t="shared" si="11"/>
        <v>-3012</v>
      </c>
      <c r="J29" s="229">
        <f t="shared" si="12"/>
        <v>-0.11235871227664417</v>
      </c>
    </row>
    <row r="30" spans="1:10" s="25" customFormat="1" ht="15" customHeight="1">
      <c r="A30" s="18">
        <v>1</v>
      </c>
      <c r="B30" s="19" t="s">
        <v>127</v>
      </c>
      <c r="C30" s="39">
        <v>30773</v>
      </c>
      <c r="D30" s="39">
        <v>30582</v>
      </c>
      <c r="E30" s="39">
        <v>26807</v>
      </c>
      <c r="F30" s="39">
        <v>23795</v>
      </c>
      <c r="G30" s="23">
        <f t="shared" si="9"/>
        <v>-6787</v>
      </c>
      <c r="H30" s="50">
        <f t="shared" si="10"/>
        <v>-0.22192793146295206</v>
      </c>
      <c r="I30" s="20">
        <f t="shared" si="11"/>
        <v>-3012</v>
      </c>
      <c r="J30" s="56">
        <f t="shared" si="12"/>
        <v>-0.11235871227664417</v>
      </c>
    </row>
    <row r="31" spans="1:10" ht="30" customHeight="1">
      <c r="A31" s="279" t="s">
        <v>163</v>
      </c>
      <c r="B31" s="300"/>
      <c r="C31" s="227">
        <f>SUM(C32:C37)</f>
        <v>21777</v>
      </c>
      <c r="D31" s="227">
        <f>SUM(D32:D37)</f>
        <v>21843</v>
      </c>
      <c r="E31" s="227">
        <f>SUM(E32:E37)</f>
        <v>19829</v>
      </c>
      <c r="F31" s="227">
        <f>SUM(F32:F37)</f>
        <v>18166</v>
      </c>
      <c r="G31" s="227">
        <f t="shared" ref="G31:G45" si="13">F31-D31</f>
        <v>-3677</v>
      </c>
      <c r="H31" s="234">
        <f t="shared" ref="H31:H45" si="14">G31/D31</f>
        <v>-0.16833768255276291</v>
      </c>
      <c r="I31" s="227">
        <f t="shared" ref="I31:I45" si="15">F31-E31</f>
        <v>-1663</v>
      </c>
      <c r="J31" s="229">
        <f t="shared" ref="J31:J45" si="16">I31/E31</f>
        <v>-8.3867063392001617E-2</v>
      </c>
    </row>
    <row r="32" spans="1:10" ht="15" customHeight="1">
      <c r="A32" s="104">
        <v>1</v>
      </c>
      <c r="B32" s="11" t="s">
        <v>89</v>
      </c>
      <c r="C32" s="38">
        <v>2917</v>
      </c>
      <c r="D32" s="38">
        <v>2888</v>
      </c>
      <c r="E32" s="38">
        <v>3050</v>
      </c>
      <c r="F32" s="38">
        <v>2652</v>
      </c>
      <c r="G32" s="15">
        <f t="shared" si="13"/>
        <v>-236</v>
      </c>
      <c r="H32" s="50">
        <f t="shared" si="14"/>
        <v>-8.1717451523545703E-2</v>
      </c>
      <c r="I32" s="12">
        <f t="shared" si="15"/>
        <v>-398</v>
      </c>
      <c r="J32" s="56">
        <f t="shared" si="16"/>
        <v>-0.13049180327868853</v>
      </c>
    </row>
    <row r="33" spans="1:10" ht="15" customHeight="1">
      <c r="A33" s="10">
        <v>2</v>
      </c>
      <c r="B33" s="11" t="s">
        <v>92</v>
      </c>
      <c r="C33" s="38">
        <v>2967</v>
      </c>
      <c r="D33" s="38">
        <v>2908</v>
      </c>
      <c r="E33" s="38">
        <v>2543</v>
      </c>
      <c r="F33" s="38">
        <v>2477</v>
      </c>
      <c r="G33" s="15">
        <f t="shared" si="13"/>
        <v>-431</v>
      </c>
      <c r="H33" s="50">
        <f t="shared" si="14"/>
        <v>-0.14821182943603853</v>
      </c>
      <c r="I33" s="12">
        <f t="shared" si="15"/>
        <v>-66</v>
      </c>
      <c r="J33" s="56">
        <f t="shared" si="16"/>
        <v>-2.595359811246559E-2</v>
      </c>
    </row>
    <row r="34" spans="1:10" ht="15" customHeight="1">
      <c r="A34" s="104">
        <v>3</v>
      </c>
      <c r="B34" s="11" t="s">
        <v>93</v>
      </c>
      <c r="C34" s="38">
        <v>3530</v>
      </c>
      <c r="D34" s="38">
        <v>3669</v>
      </c>
      <c r="E34" s="38">
        <v>3120</v>
      </c>
      <c r="F34" s="38">
        <v>2925</v>
      </c>
      <c r="G34" s="15">
        <f t="shared" si="13"/>
        <v>-744</v>
      </c>
      <c r="H34" s="50">
        <f t="shared" si="14"/>
        <v>-0.2027800490596893</v>
      </c>
      <c r="I34" s="12">
        <f t="shared" si="15"/>
        <v>-195</v>
      </c>
      <c r="J34" s="56">
        <f t="shared" si="16"/>
        <v>-6.25E-2</v>
      </c>
    </row>
    <row r="35" spans="1:10" ht="15" customHeight="1">
      <c r="A35" s="10">
        <v>4</v>
      </c>
      <c r="B35" s="11" t="s">
        <v>94</v>
      </c>
      <c r="C35" s="38">
        <v>2337</v>
      </c>
      <c r="D35" s="38">
        <v>2412</v>
      </c>
      <c r="E35" s="38">
        <v>2048</v>
      </c>
      <c r="F35" s="38">
        <v>1843</v>
      </c>
      <c r="G35" s="15">
        <f t="shared" si="13"/>
        <v>-569</v>
      </c>
      <c r="H35" s="50">
        <f t="shared" si="14"/>
        <v>-0.23590381426202323</v>
      </c>
      <c r="I35" s="12">
        <f t="shared" si="15"/>
        <v>-205</v>
      </c>
      <c r="J35" s="56">
        <f t="shared" si="16"/>
        <v>-0.10009765625</v>
      </c>
    </row>
    <row r="36" spans="1:10" ht="15" customHeight="1">
      <c r="A36" s="104">
        <v>5</v>
      </c>
      <c r="B36" s="11" t="s">
        <v>95</v>
      </c>
      <c r="C36" s="38">
        <v>3195</v>
      </c>
      <c r="D36" s="38">
        <v>2870</v>
      </c>
      <c r="E36" s="38">
        <v>2522</v>
      </c>
      <c r="F36" s="38">
        <v>2205</v>
      </c>
      <c r="G36" s="15">
        <f t="shared" si="13"/>
        <v>-665</v>
      </c>
      <c r="H36" s="50">
        <f t="shared" si="14"/>
        <v>-0.23170731707317074</v>
      </c>
      <c r="I36" s="12">
        <f t="shared" si="15"/>
        <v>-317</v>
      </c>
      <c r="J36" s="56">
        <f t="shared" si="16"/>
        <v>-0.12569389373513085</v>
      </c>
    </row>
    <row r="37" spans="1:10" ht="15" customHeight="1">
      <c r="A37" s="10">
        <v>6</v>
      </c>
      <c r="B37" s="11" t="s">
        <v>102</v>
      </c>
      <c r="C37" s="38">
        <v>6831</v>
      </c>
      <c r="D37" s="38">
        <v>7096</v>
      </c>
      <c r="E37" s="38">
        <v>6546</v>
      </c>
      <c r="F37" s="38">
        <v>6064</v>
      </c>
      <c r="G37" s="15">
        <f t="shared" si="13"/>
        <v>-1032</v>
      </c>
      <c r="H37" s="50">
        <f t="shared" si="14"/>
        <v>-0.14543404735062007</v>
      </c>
      <c r="I37" s="12">
        <f t="shared" si="15"/>
        <v>-482</v>
      </c>
      <c r="J37" s="56">
        <f t="shared" si="16"/>
        <v>-7.3632752826153378E-2</v>
      </c>
    </row>
    <row r="38" spans="1:10" ht="30" customHeight="1">
      <c r="A38" s="279" t="s">
        <v>164</v>
      </c>
      <c r="B38" s="300"/>
      <c r="C38" s="227">
        <f>SUM(C39:C45)</f>
        <v>18694</v>
      </c>
      <c r="D38" s="227">
        <f>SUM(D39:D45)</f>
        <v>18129</v>
      </c>
      <c r="E38" s="227">
        <f>SUM(E39:E45)</f>
        <v>16517</v>
      </c>
      <c r="F38" s="227">
        <f>SUM(F39:F45)</f>
        <v>14860</v>
      </c>
      <c r="G38" s="227">
        <f t="shared" si="13"/>
        <v>-3269</v>
      </c>
      <c r="H38" s="234">
        <f t="shared" si="14"/>
        <v>-0.18031882619008219</v>
      </c>
      <c r="I38" s="227">
        <f t="shared" si="15"/>
        <v>-1657</v>
      </c>
      <c r="J38" s="229">
        <f t="shared" si="16"/>
        <v>-0.1003208815160138</v>
      </c>
    </row>
    <row r="39" spans="1:10" ht="15" customHeight="1">
      <c r="A39" s="10">
        <v>1</v>
      </c>
      <c r="B39" s="11" t="s">
        <v>90</v>
      </c>
      <c r="C39" s="38">
        <v>2161</v>
      </c>
      <c r="D39" s="38">
        <v>1937</v>
      </c>
      <c r="E39" s="38">
        <v>1697</v>
      </c>
      <c r="F39" s="38">
        <v>1567</v>
      </c>
      <c r="G39" s="15">
        <f t="shared" si="13"/>
        <v>-370</v>
      </c>
      <c r="H39" s="50">
        <f t="shared" si="14"/>
        <v>-0.19101703665462055</v>
      </c>
      <c r="I39" s="12">
        <f t="shared" si="15"/>
        <v>-130</v>
      </c>
      <c r="J39" s="56">
        <f t="shared" si="16"/>
        <v>-7.6605774896876838E-2</v>
      </c>
    </row>
    <row r="40" spans="1:10" ht="15" customHeight="1">
      <c r="A40" s="10">
        <v>2</v>
      </c>
      <c r="B40" s="11" t="s">
        <v>91</v>
      </c>
      <c r="C40" s="38">
        <v>2498</v>
      </c>
      <c r="D40" s="38">
        <v>2418</v>
      </c>
      <c r="E40" s="38">
        <v>2056</v>
      </c>
      <c r="F40" s="38">
        <v>2003</v>
      </c>
      <c r="G40" s="15">
        <f t="shared" si="13"/>
        <v>-415</v>
      </c>
      <c r="H40" s="50">
        <f t="shared" si="14"/>
        <v>-0.17162944582299422</v>
      </c>
      <c r="I40" s="12">
        <f t="shared" si="15"/>
        <v>-53</v>
      </c>
      <c r="J40" s="56">
        <f t="shared" si="16"/>
        <v>-2.5778210116731516E-2</v>
      </c>
    </row>
    <row r="41" spans="1:10" ht="15" customHeight="1">
      <c r="A41" s="10">
        <v>3</v>
      </c>
      <c r="B41" s="11" t="s">
        <v>96</v>
      </c>
      <c r="C41" s="38">
        <v>3608</v>
      </c>
      <c r="D41" s="38">
        <v>3523</v>
      </c>
      <c r="E41" s="38">
        <v>3332</v>
      </c>
      <c r="F41" s="38">
        <v>3233</v>
      </c>
      <c r="G41" s="15">
        <f t="shared" si="13"/>
        <v>-290</v>
      </c>
      <c r="H41" s="50">
        <f t="shared" si="14"/>
        <v>-8.2316207777462388E-2</v>
      </c>
      <c r="I41" s="12">
        <f t="shared" si="15"/>
        <v>-99</v>
      </c>
      <c r="J41" s="56">
        <f t="shared" si="16"/>
        <v>-2.971188475390156E-2</v>
      </c>
    </row>
    <row r="42" spans="1:10" ht="15" customHeight="1">
      <c r="A42" s="10">
        <v>4</v>
      </c>
      <c r="B42" s="11" t="s">
        <v>97</v>
      </c>
      <c r="C42" s="38">
        <v>3190</v>
      </c>
      <c r="D42" s="38">
        <v>2934</v>
      </c>
      <c r="E42" s="38">
        <v>2783</v>
      </c>
      <c r="F42" s="38">
        <v>2380</v>
      </c>
      <c r="G42" s="15">
        <f t="shared" si="13"/>
        <v>-554</v>
      </c>
      <c r="H42" s="50">
        <f t="shared" si="14"/>
        <v>-0.18882072256305385</v>
      </c>
      <c r="I42" s="12">
        <f t="shared" si="15"/>
        <v>-403</v>
      </c>
      <c r="J42" s="56">
        <f t="shared" si="16"/>
        <v>-0.14480776140855192</v>
      </c>
    </row>
    <row r="43" spans="1:10" ht="15" customHeight="1">
      <c r="A43" s="10">
        <v>5</v>
      </c>
      <c r="B43" s="11" t="s">
        <v>99</v>
      </c>
      <c r="C43" s="38">
        <v>2583</v>
      </c>
      <c r="D43" s="38">
        <v>2770</v>
      </c>
      <c r="E43" s="38">
        <v>2412</v>
      </c>
      <c r="F43" s="38">
        <v>2148</v>
      </c>
      <c r="G43" s="15">
        <f t="shared" si="13"/>
        <v>-622</v>
      </c>
      <c r="H43" s="50">
        <f t="shared" si="14"/>
        <v>-0.22454873646209386</v>
      </c>
      <c r="I43" s="12">
        <f t="shared" si="15"/>
        <v>-264</v>
      </c>
      <c r="J43" s="56">
        <f t="shared" si="16"/>
        <v>-0.10945273631840796</v>
      </c>
    </row>
    <row r="44" spans="1:10" ht="15" customHeight="1">
      <c r="A44" s="10">
        <v>6</v>
      </c>
      <c r="B44" s="11" t="s">
        <v>100</v>
      </c>
      <c r="C44" s="38">
        <v>2144</v>
      </c>
      <c r="D44" s="38">
        <v>1909</v>
      </c>
      <c r="E44" s="38">
        <v>1958</v>
      </c>
      <c r="F44" s="38">
        <v>1454</v>
      </c>
      <c r="G44" s="15">
        <f t="shared" si="13"/>
        <v>-455</v>
      </c>
      <c r="H44" s="50">
        <f t="shared" si="14"/>
        <v>-0.23834468308014667</v>
      </c>
      <c r="I44" s="12">
        <f t="shared" si="15"/>
        <v>-504</v>
      </c>
      <c r="J44" s="56">
        <f t="shared" si="16"/>
        <v>-0.25740551583248211</v>
      </c>
    </row>
    <row r="45" spans="1:10" ht="15" customHeight="1">
      <c r="A45" s="10">
        <v>7</v>
      </c>
      <c r="B45" s="11" t="s">
        <v>104</v>
      </c>
      <c r="C45" s="38">
        <v>2510</v>
      </c>
      <c r="D45" s="38">
        <v>2638</v>
      </c>
      <c r="E45" s="38">
        <v>2279</v>
      </c>
      <c r="F45" s="38">
        <v>2075</v>
      </c>
      <c r="G45" s="15">
        <f t="shared" si="13"/>
        <v>-563</v>
      </c>
      <c r="H45" s="50">
        <f t="shared" si="14"/>
        <v>-0.21341925701288855</v>
      </c>
      <c r="I45" s="12">
        <f t="shared" si="15"/>
        <v>-204</v>
      </c>
      <c r="J45" s="56">
        <f t="shared" si="16"/>
        <v>-8.9512944273804296E-2</v>
      </c>
    </row>
    <row r="46" spans="1:10" ht="30" customHeight="1">
      <c r="A46" s="279" t="s">
        <v>165</v>
      </c>
      <c r="B46" s="300"/>
      <c r="C46" s="227">
        <f t="shared" ref="C46:D46" si="17">SUM(C47:C50)</f>
        <v>15745</v>
      </c>
      <c r="D46" s="227">
        <f t="shared" si="17"/>
        <v>15931</v>
      </c>
      <c r="E46" s="227">
        <f t="shared" ref="E46:F46" si="18">SUM(E47:E50)</f>
        <v>14846</v>
      </c>
      <c r="F46" s="227">
        <f t="shared" si="18"/>
        <v>13377</v>
      </c>
      <c r="G46" s="227">
        <f>F46-D46</f>
        <v>-2554</v>
      </c>
      <c r="H46" s="234">
        <f>G46/D46</f>
        <v>-0.16031636432113489</v>
      </c>
      <c r="I46" s="227">
        <f>F46-E46</f>
        <v>-1469</v>
      </c>
      <c r="J46" s="229">
        <f>I46/E46</f>
        <v>-9.8949211908931703E-2</v>
      </c>
    </row>
    <row r="47" spans="1:10" ht="15" customHeight="1">
      <c r="A47" s="10">
        <v>1</v>
      </c>
      <c r="B47" s="11" t="s">
        <v>73</v>
      </c>
      <c r="C47" s="38">
        <v>2615</v>
      </c>
      <c r="D47" s="38">
        <v>2653</v>
      </c>
      <c r="E47" s="38">
        <v>2432</v>
      </c>
      <c r="F47" s="38">
        <v>2297</v>
      </c>
      <c r="G47" s="15">
        <f t="shared" ref="G47:G49" si="19">F47-D47</f>
        <v>-356</v>
      </c>
      <c r="H47" s="50">
        <f t="shared" ref="H47:H49" si="20">G47/D47</f>
        <v>-0.13418771202412363</v>
      </c>
      <c r="I47" s="12">
        <f t="shared" ref="I47:I49" si="21">F47-E47</f>
        <v>-135</v>
      </c>
      <c r="J47" s="56">
        <f t="shared" ref="J47:J49" si="22">I47/E47</f>
        <v>-5.5509868421052634E-2</v>
      </c>
    </row>
    <row r="48" spans="1:10" ht="15" customHeight="1">
      <c r="A48" s="10">
        <v>2</v>
      </c>
      <c r="B48" s="17" t="s">
        <v>74</v>
      </c>
      <c r="C48" s="38">
        <v>5459</v>
      </c>
      <c r="D48" s="38">
        <v>5501</v>
      </c>
      <c r="E48" s="38">
        <v>4961</v>
      </c>
      <c r="F48" s="38">
        <v>4749</v>
      </c>
      <c r="G48" s="15">
        <f t="shared" si="19"/>
        <v>-752</v>
      </c>
      <c r="H48" s="50">
        <f t="shared" si="20"/>
        <v>-0.13670241774222869</v>
      </c>
      <c r="I48" s="12">
        <f t="shared" si="21"/>
        <v>-212</v>
      </c>
      <c r="J48" s="56">
        <f t="shared" si="22"/>
        <v>-4.273331989518242E-2</v>
      </c>
    </row>
    <row r="49" spans="1:10" ht="15" customHeight="1">
      <c r="A49" s="10">
        <v>3</v>
      </c>
      <c r="B49" s="11" t="s">
        <v>76</v>
      </c>
      <c r="C49" s="38">
        <v>2490</v>
      </c>
      <c r="D49" s="38">
        <v>2526</v>
      </c>
      <c r="E49" s="38">
        <v>2400</v>
      </c>
      <c r="F49" s="38">
        <v>2209</v>
      </c>
      <c r="G49" s="15">
        <f t="shared" si="19"/>
        <v>-317</v>
      </c>
      <c r="H49" s="50">
        <f t="shared" si="20"/>
        <v>-0.1254948535233571</v>
      </c>
      <c r="I49" s="12">
        <f t="shared" si="21"/>
        <v>-191</v>
      </c>
      <c r="J49" s="56">
        <f t="shared" si="22"/>
        <v>-7.9583333333333339E-2</v>
      </c>
    </row>
    <row r="50" spans="1:10" s="25" customFormat="1" ht="15" customHeight="1">
      <c r="A50" s="18">
        <v>4</v>
      </c>
      <c r="B50" s="19" t="s">
        <v>75</v>
      </c>
      <c r="C50" s="39">
        <v>5181</v>
      </c>
      <c r="D50" s="39">
        <v>5251</v>
      </c>
      <c r="E50" s="39">
        <v>5053</v>
      </c>
      <c r="F50" s="39">
        <v>4122</v>
      </c>
      <c r="G50" s="23">
        <f>F50-D50</f>
        <v>-1129</v>
      </c>
      <c r="H50" s="50">
        <f>G50/D50</f>
        <v>-0.21500666539706723</v>
      </c>
      <c r="I50" s="20">
        <f>F50-E50</f>
        <v>-931</v>
      </c>
      <c r="J50" s="56">
        <f>I50/E50</f>
        <v>-0.18424698199089651</v>
      </c>
    </row>
    <row r="51" spans="1:10" ht="30" customHeight="1">
      <c r="A51" s="279" t="s">
        <v>166</v>
      </c>
      <c r="B51" s="300"/>
      <c r="C51" s="227">
        <f t="shared" ref="C51:D51" si="23">SUM(C52:C56)</f>
        <v>9969</v>
      </c>
      <c r="D51" s="227">
        <f t="shared" si="23"/>
        <v>10215</v>
      </c>
      <c r="E51" s="227">
        <f t="shared" ref="E51:F51" si="24">SUM(E52:E56)</f>
        <v>9171</v>
      </c>
      <c r="F51" s="227">
        <f t="shared" si="24"/>
        <v>8194</v>
      </c>
      <c r="G51" s="227">
        <f>F51-D51</f>
        <v>-2021</v>
      </c>
      <c r="H51" s="234">
        <f>G51/D51</f>
        <v>-0.19784630445423396</v>
      </c>
      <c r="I51" s="227">
        <f>F51-E51</f>
        <v>-977</v>
      </c>
      <c r="J51" s="229">
        <f>I51/E51</f>
        <v>-0.10653145785628612</v>
      </c>
    </row>
    <row r="52" spans="1:10" ht="15" customHeight="1">
      <c r="A52" s="10">
        <v>1</v>
      </c>
      <c r="B52" s="11" t="s">
        <v>108</v>
      </c>
      <c r="C52" s="38">
        <v>1395</v>
      </c>
      <c r="D52" s="38">
        <v>1389</v>
      </c>
      <c r="E52" s="38">
        <v>1225</v>
      </c>
      <c r="F52" s="38">
        <v>1082</v>
      </c>
      <c r="G52" s="15">
        <f>F52-D52</f>
        <v>-307</v>
      </c>
      <c r="H52" s="50">
        <f>G52/D52</f>
        <v>-0.22102231821454282</v>
      </c>
      <c r="I52" s="12">
        <f>F52-E52</f>
        <v>-143</v>
      </c>
      <c r="J52" s="56">
        <f>I52/E52</f>
        <v>-0.11673469387755102</v>
      </c>
    </row>
    <row r="53" spans="1:10" ht="15" customHeight="1">
      <c r="A53" s="10">
        <v>2</v>
      </c>
      <c r="B53" s="17" t="s">
        <v>86</v>
      </c>
      <c r="C53" s="38">
        <v>2348</v>
      </c>
      <c r="D53" s="38">
        <v>2380</v>
      </c>
      <c r="E53" s="38">
        <v>2212</v>
      </c>
      <c r="F53" s="38">
        <v>1770</v>
      </c>
      <c r="G53" s="15">
        <f t="shared" ref="G53:G55" si="25">F53-D53</f>
        <v>-610</v>
      </c>
      <c r="H53" s="50">
        <f t="shared" ref="H53:H55" si="26">G53/D53</f>
        <v>-0.25630252100840334</v>
      </c>
      <c r="I53" s="12">
        <f t="shared" ref="I53:I55" si="27">F53-E53</f>
        <v>-442</v>
      </c>
      <c r="J53" s="56">
        <f t="shared" ref="J53:J55" si="28">I53/E53</f>
        <v>-0.19981916817359854</v>
      </c>
    </row>
    <row r="54" spans="1:10" ht="15" customHeight="1">
      <c r="A54" s="10">
        <v>3</v>
      </c>
      <c r="B54" s="11" t="s">
        <v>88</v>
      </c>
      <c r="C54" s="38">
        <v>1596</v>
      </c>
      <c r="D54" s="38">
        <v>1723</v>
      </c>
      <c r="E54" s="38">
        <v>1607</v>
      </c>
      <c r="F54" s="38">
        <v>1681</v>
      </c>
      <c r="G54" s="15">
        <f t="shared" si="25"/>
        <v>-42</v>
      </c>
      <c r="H54" s="50">
        <f t="shared" si="26"/>
        <v>-2.4376088218224026E-2</v>
      </c>
      <c r="I54" s="12">
        <f t="shared" si="27"/>
        <v>74</v>
      </c>
      <c r="J54" s="56">
        <f t="shared" si="28"/>
        <v>4.6048537647790912E-2</v>
      </c>
    </row>
    <row r="55" spans="1:10" ht="15" customHeight="1">
      <c r="A55" s="10">
        <v>4</v>
      </c>
      <c r="B55" s="11" t="s">
        <v>101</v>
      </c>
      <c r="C55" s="38">
        <v>2192</v>
      </c>
      <c r="D55" s="38">
        <v>2219</v>
      </c>
      <c r="E55" s="38">
        <v>1999</v>
      </c>
      <c r="F55" s="38">
        <v>1759</v>
      </c>
      <c r="G55" s="15">
        <f t="shared" si="25"/>
        <v>-460</v>
      </c>
      <c r="H55" s="50">
        <f t="shared" si="26"/>
        <v>-0.20730058584948174</v>
      </c>
      <c r="I55" s="12">
        <f t="shared" si="27"/>
        <v>-240</v>
      </c>
      <c r="J55" s="56">
        <f t="shared" si="28"/>
        <v>-0.12006003001500751</v>
      </c>
    </row>
    <row r="56" spans="1:10" s="25" customFormat="1" ht="15" customHeight="1" thickBot="1">
      <c r="A56" s="27">
        <v>5</v>
      </c>
      <c r="B56" s="28" t="s">
        <v>109</v>
      </c>
      <c r="C56" s="64">
        <v>2438</v>
      </c>
      <c r="D56" s="64">
        <v>2504</v>
      </c>
      <c r="E56" s="64">
        <v>2128</v>
      </c>
      <c r="F56" s="64">
        <v>1902</v>
      </c>
      <c r="G56" s="32">
        <f t="shared" ref="G56" si="29">F56-D56</f>
        <v>-602</v>
      </c>
      <c r="H56" s="88">
        <f t="shared" ref="H56" si="30">G56/D56</f>
        <v>-0.24041533546325877</v>
      </c>
      <c r="I56" s="29">
        <f t="shared" ref="I56" si="31">F56-E56</f>
        <v>-226</v>
      </c>
      <c r="J56" s="72">
        <f t="shared" ref="J56" si="32">I56/E56</f>
        <v>-0.10620300751879699</v>
      </c>
    </row>
    <row r="57" spans="1:10" ht="13.5" thickTop="1"/>
  </sheetData>
  <mergeCells count="19">
    <mergeCell ref="A1:J1"/>
    <mergeCell ref="A3:A4"/>
    <mergeCell ref="B3:B4"/>
    <mergeCell ref="G3:J3"/>
    <mergeCell ref="D3:D4"/>
    <mergeCell ref="C3:C4"/>
    <mergeCell ref="F3:F4"/>
    <mergeCell ref="A2:J2"/>
    <mergeCell ref="E3:E4"/>
    <mergeCell ref="A5:B5"/>
    <mergeCell ref="A29:B29"/>
    <mergeCell ref="A7:B7"/>
    <mergeCell ref="A51:B51"/>
    <mergeCell ref="A38:B38"/>
    <mergeCell ref="A6:B6"/>
    <mergeCell ref="A31:B31"/>
    <mergeCell ref="A20:B20"/>
    <mergeCell ref="A13:B13"/>
    <mergeCell ref="A46:B46"/>
  </mergeCells>
  <phoneticPr fontId="5" type="noConversion"/>
  <printOptions horizontalCentered="1" verticalCentered="1"/>
  <pageMargins left="0.78740157480314965" right="0.39370078740157483" top="0.59055118110236227" bottom="0.59055118110236227" header="0" footer="0"/>
  <pageSetup paperSize="9" scale="74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M57"/>
  <sheetViews>
    <sheetView zoomScaleNormal="100" zoomScaleSheetLayoutView="100" workbookViewId="0">
      <selection activeCell="F5" sqref="F5"/>
    </sheetView>
  </sheetViews>
  <sheetFormatPr defaultRowHeight="12.75"/>
  <cols>
    <col min="1" max="1" width="3.5703125" style="1" customWidth="1"/>
    <col min="2" max="2" width="20.28515625" style="1" customWidth="1"/>
    <col min="3" max="3" width="10.7109375" style="1" customWidth="1"/>
    <col min="4" max="4" width="10.5703125" style="1" customWidth="1"/>
    <col min="5" max="6" width="10.42578125" style="1" customWidth="1"/>
    <col min="7" max="7" width="11.42578125" style="73" customWidth="1"/>
    <col min="8" max="8" width="11.7109375" style="73" customWidth="1"/>
    <col min="9" max="9" width="12.42578125" style="73" customWidth="1"/>
    <col min="10" max="10" width="12" style="73" customWidth="1"/>
    <col min="11" max="16384" width="9.140625" style="1"/>
  </cols>
  <sheetData>
    <row r="1" spans="1:13" ht="15.75">
      <c r="A1" s="285" t="s">
        <v>56</v>
      </c>
      <c r="B1" s="285"/>
      <c r="C1" s="285"/>
      <c r="D1" s="285"/>
      <c r="E1" s="285"/>
      <c r="F1" s="285"/>
      <c r="G1" s="285"/>
      <c r="H1" s="285"/>
      <c r="I1" s="285"/>
      <c r="J1" s="285"/>
      <c r="K1" s="100"/>
    </row>
    <row r="2" spans="1:13" ht="32.25" customHeight="1" thickBot="1">
      <c r="A2" s="314" t="s">
        <v>173</v>
      </c>
      <c r="B2" s="315"/>
      <c r="C2" s="315"/>
      <c r="D2" s="315"/>
      <c r="E2" s="315"/>
      <c r="F2" s="315"/>
      <c r="G2" s="315"/>
      <c r="H2" s="315"/>
      <c r="I2" s="315"/>
      <c r="J2" s="315"/>
      <c r="K2" s="101"/>
    </row>
    <row r="3" spans="1:13" ht="12.75" customHeight="1" thickTop="1">
      <c r="A3" s="288" t="s">
        <v>61</v>
      </c>
      <c r="B3" s="290" t="s">
        <v>62</v>
      </c>
      <c r="C3" s="317" t="s">
        <v>144</v>
      </c>
      <c r="D3" s="317" t="s">
        <v>158</v>
      </c>
      <c r="E3" s="317" t="s">
        <v>183</v>
      </c>
      <c r="F3" s="317" t="s">
        <v>237</v>
      </c>
      <c r="G3" s="326" t="s">
        <v>105</v>
      </c>
      <c r="H3" s="326"/>
      <c r="I3" s="326"/>
      <c r="J3" s="327"/>
    </row>
    <row r="4" spans="1:13" ht="59.25" customHeight="1">
      <c r="A4" s="289"/>
      <c r="B4" s="291"/>
      <c r="C4" s="318"/>
      <c r="D4" s="318"/>
      <c r="E4" s="318"/>
      <c r="F4" s="318"/>
      <c r="G4" s="106" t="s">
        <v>181</v>
      </c>
      <c r="H4" s="106" t="s">
        <v>182</v>
      </c>
      <c r="I4" s="106" t="s">
        <v>239</v>
      </c>
      <c r="J4" s="107" t="s">
        <v>241</v>
      </c>
    </row>
    <row r="5" spans="1:13" s="8" customFormat="1" ht="28.5" customHeight="1">
      <c r="A5" s="281" t="s">
        <v>110</v>
      </c>
      <c r="B5" s="282"/>
      <c r="C5" s="4">
        <v>628551</v>
      </c>
      <c r="D5" s="4">
        <v>627699</v>
      </c>
      <c r="E5" s="4">
        <v>619345</v>
      </c>
      <c r="F5" s="4">
        <v>534030</v>
      </c>
      <c r="G5" s="4">
        <f t="shared" ref="G5:G56" si="0">F5-D5</f>
        <v>-93669</v>
      </c>
      <c r="H5" s="74">
        <f t="shared" ref="H5:H56" si="1">G5/D5</f>
        <v>-0.14922598251709818</v>
      </c>
      <c r="I5" s="4">
        <f t="shared" ref="I5:I56" si="2">F5-E5</f>
        <v>-85315</v>
      </c>
      <c r="J5" s="6">
        <f t="shared" ref="J5:J56" si="3">I5/E5</f>
        <v>-0.1377503653052822</v>
      </c>
      <c r="K5" s="7"/>
      <c r="L5" s="7"/>
      <c r="M5" s="7"/>
    </row>
    <row r="6" spans="1:13" s="9" customFormat="1" ht="31.5" customHeight="1">
      <c r="A6" s="283" t="s">
        <v>63</v>
      </c>
      <c r="B6" s="284"/>
      <c r="C6" s="237">
        <f t="shared" ref="C6:D6" si="4">C7+C13+C20+C29+C31+C38+C46+C51</f>
        <v>70608</v>
      </c>
      <c r="D6" s="237">
        <f t="shared" si="4"/>
        <v>72753</v>
      </c>
      <c r="E6" s="237">
        <f t="shared" ref="E6:F6" si="5">E7+E13+E20+E29+E31+E38+E46+E51</f>
        <v>72651</v>
      </c>
      <c r="F6" s="237">
        <f t="shared" si="5"/>
        <v>64399</v>
      </c>
      <c r="G6" s="237">
        <f t="shared" si="0"/>
        <v>-8354</v>
      </c>
      <c r="H6" s="248">
        <f t="shared" si="1"/>
        <v>-0.11482687999120311</v>
      </c>
      <c r="I6" s="237">
        <f t="shared" si="2"/>
        <v>-8252</v>
      </c>
      <c r="J6" s="249">
        <f t="shared" si="3"/>
        <v>-0.11358412134726294</v>
      </c>
    </row>
    <row r="7" spans="1:13" ht="30" customHeight="1">
      <c r="A7" s="279" t="s">
        <v>167</v>
      </c>
      <c r="B7" s="300"/>
      <c r="C7" s="227">
        <f>SUM(C8:C12)</f>
        <v>6805</v>
      </c>
      <c r="D7" s="227">
        <f>SUM(D8:D12)</f>
        <v>7223</v>
      </c>
      <c r="E7" s="227">
        <f>SUM(E8:E12)</f>
        <v>7333</v>
      </c>
      <c r="F7" s="227">
        <f>SUM(F8:F12)</f>
        <v>6984</v>
      </c>
      <c r="G7" s="227">
        <f t="shared" si="0"/>
        <v>-239</v>
      </c>
      <c r="H7" s="234">
        <f t="shared" si="1"/>
        <v>-3.3088744289076558E-2</v>
      </c>
      <c r="I7" s="227">
        <f t="shared" si="2"/>
        <v>-349</v>
      </c>
      <c r="J7" s="229">
        <f t="shared" si="3"/>
        <v>-4.7593072412382378E-2</v>
      </c>
    </row>
    <row r="8" spans="1:13" ht="15" customHeight="1">
      <c r="A8" s="10">
        <v>1</v>
      </c>
      <c r="B8" s="11" t="s">
        <v>64</v>
      </c>
      <c r="C8" s="12">
        <v>1861</v>
      </c>
      <c r="D8" s="12">
        <v>1970</v>
      </c>
      <c r="E8" s="12">
        <v>1982</v>
      </c>
      <c r="F8" s="12">
        <v>1890</v>
      </c>
      <c r="G8" s="15">
        <f t="shared" si="0"/>
        <v>-80</v>
      </c>
      <c r="H8" s="50">
        <f t="shared" si="1"/>
        <v>-4.060913705583756E-2</v>
      </c>
      <c r="I8" s="12">
        <f t="shared" si="2"/>
        <v>-92</v>
      </c>
      <c r="J8" s="56">
        <f t="shared" si="3"/>
        <v>-4.6417759838546922E-2</v>
      </c>
    </row>
    <row r="9" spans="1:13" ht="15" customHeight="1">
      <c r="A9" s="10">
        <v>2</v>
      </c>
      <c r="B9" s="11" t="s">
        <v>65</v>
      </c>
      <c r="C9" s="12">
        <v>1455</v>
      </c>
      <c r="D9" s="12">
        <v>1371</v>
      </c>
      <c r="E9" s="12">
        <v>1536</v>
      </c>
      <c r="F9" s="12">
        <v>1351</v>
      </c>
      <c r="G9" s="15">
        <f>F9-D9</f>
        <v>-20</v>
      </c>
      <c r="H9" s="50">
        <f>G9/D9</f>
        <v>-1.4587892049598834E-2</v>
      </c>
      <c r="I9" s="12">
        <f>F9-E9</f>
        <v>-185</v>
      </c>
      <c r="J9" s="56">
        <f>I9/E9</f>
        <v>-0.12044270833333333</v>
      </c>
    </row>
    <row r="10" spans="1:13" ht="15" customHeight="1">
      <c r="A10" s="10">
        <v>3</v>
      </c>
      <c r="B10" s="11" t="s">
        <v>66</v>
      </c>
      <c r="C10" s="12">
        <v>1741</v>
      </c>
      <c r="D10" s="12">
        <v>1846</v>
      </c>
      <c r="E10" s="12">
        <v>1723</v>
      </c>
      <c r="F10" s="12">
        <v>1615</v>
      </c>
      <c r="G10" s="15">
        <f>F10-D10</f>
        <v>-231</v>
      </c>
      <c r="H10" s="50">
        <f>G10/D10</f>
        <v>-0.12513542795232935</v>
      </c>
      <c r="I10" s="12">
        <f>F10-E10</f>
        <v>-108</v>
      </c>
      <c r="J10" s="56">
        <f>I10/E10</f>
        <v>-6.2681369704004647E-2</v>
      </c>
    </row>
    <row r="11" spans="1:13" ht="15" customHeight="1">
      <c r="A11" s="10">
        <v>4</v>
      </c>
      <c r="B11" s="11" t="s">
        <v>98</v>
      </c>
      <c r="C11" s="12">
        <v>898</v>
      </c>
      <c r="D11" s="12">
        <v>1197</v>
      </c>
      <c r="E11" s="12">
        <v>1093</v>
      </c>
      <c r="F11" s="12">
        <v>1115</v>
      </c>
      <c r="G11" s="15">
        <f>F11-D11</f>
        <v>-82</v>
      </c>
      <c r="H11" s="50">
        <f>G11/D11</f>
        <v>-6.850459482038429E-2</v>
      </c>
      <c r="I11" s="12">
        <f>F11-E11</f>
        <v>22</v>
      </c>
      <c r="J11" s="56">
        <f>I11/E11</f>
        <v>2.0128087831655993E-2</v>
      </c>
    </row>
    <row r="12" spans="1:13" ht="15" customHeight="1">
      <c r="A12" s="10">
        <v>5</v>
      </c>
      <c r="B12" s="11" t="s">
        <v>67</v>
      </c>
      <c r="C12" s="12">
        <v>850</v>
      </c>
      <c r="D12" s="12">
        <v>839</v>
      </c>
      <c r="E12" s="12">
        <v>999</v>
      </c>
      <c r="F12" s="12">
        <v>1013</v>
      </c>
      <c r="G12" s="15">
        <f>F12-D12</f>
        <v>174</v>
      </c>
      <c r="H12" s="50">
        <f>G12/D12</f>
        <v>0.20738974970202623</v>
      </c>
      <c r="I12" s="12">
        <f>F12-E12</f>
        <v>14</v>
      </c>
      <c r="J12" s="56">
        <f>I12/E12</f>
        <v>1.4014014014014014E-2</v>
      </c>
    </row>
    <row r="13" spans="1:13" ht="27" customHeight="1">
      <c r="A13" s="279" t="s">
        <v>161</v>
      </c>
      <c r="B13" s="300"/>
      <c r="C13" s="227">
        <f>SUM(C14:C19)</f>
        <v>6182</v>
      </c>
      <c r="D13" s="227">
        <f>SUM(D14:D19)</f>
        <v>6300</v>
      </c>
      <c r="E13" s="227">
        <f>SUM(E14:E19)</f>
        <v>6928</v>
      </c>
      <c r="F13" s="227">
        <f>SUM(F14:F19)</f>
        <v>6035</v>
      </c>
      <c r="G13" s="227">
        <f t="shared" ref="G13" si="6">F13-D13</f>
        <v>-265</v>
      </c>
      <c r="H13" s="234">
        <f t="shared" ref="H13" si="7">G13/D13</f>
        <v>-4.2063492063492067E-2</v>
      </c>
      <c r="I13" s="227">
        <f t="shared" ref="I13" si="8">F13-E13</f>
        <v>-893</v>
      </c>
      <c r="J13" s="229">
        <f t="shared" ref="J13" si="9">I13/E13</f>
        <v>-0.1288972286374134</v>
      </c>
    </row>
    <row r="14" spans="1:13" ht="15" customHeight="1">
      <c r="A14" s="10">
        <v>1</v>
      </c>
      <c r="B14" s="11" t="s">
        <v>68</v>
      </c>
      <c r="C14" s="12">
        <v>781</v>
      </c>
      <c r="D14" s="12">
        <v>895</v>
      </c>
      <c r="E14" s="12">
        <v>1030</v>
      </c>
      <c r="F14" s="12">
        <v>812</v>
      </c>
      <c r="G14" s="15">
        <f t="shared" ref="G14:G30" si="10">F14-D14</f>
        <v>-83</v>
      </c>
      <c r="H14" s="50">
        <f t="shared" ref="H14:H30" si="11">G14/D14</f>
        <v>-9.2737430167597765E-2</v>
      </c>
      <c r="I14" s="12">
        <f t="shared" ref="I14:I30" si="12">F14-E14</f>
        <v>-218</v>
      </c>
      <c r="J14" s="56">
        <f t="shared" ref="J14:J30" si="13">I14/E14</f>
        <v>-0.21165048543689322</v>
      </c>
    </row>
    <row r="15" spans="1:13" ht="15" customHeight="1">
      <c r="A15" s="10">
        <v>2</v>
      </c>
      <c r="B15" s="17" t="s">
        <v>69</v>
      </c>
      <c r="C15" s="12">
        <v>1374</v>
      </c>
      <c r="D15" s="12">
        <v>1373</v>
      </c>
      <c r="E15" s="12">
        <v>1579</v>
      </c>
      <c r="F15" s="12">
        <v>1403</v>
      </c>
      <c r="G15" s="15">
        <f t="shared" si="10"/>
        <v>30</v>
      </c>
      <c r="H15" s="50">
        <f t="shared" si="11"/>
        <v>2.1849963583394028E-2</v>
      </c>
      <c r="I15" s="12">
        <f t="shared" si="12"/>
        <v>-176</v>
      </c>
      <c r="J15" s="56">
        <f t="shared" si="13"/>
        <v>-0.11146295123495883</v>
      </c>
    </row>
    <row r="16" spans="1:13" ht="15" customHeight="1">
      <c r="A16" s="10">
        <v>3</v>
      </c>
      <c r="B16" s="11" t="s">
        <v>71</v>
      </c>
      <c r="C16" s="12">
        <v>1030</v>
      </c>
      <c r="D16" s="12">
        <v>903</v>
      </c>
      <c r="E16" s="12">
        <v>1066</v>
      </c>
      <c r="F16" s="12">
        <v>1053</v>
      </c>
      <c r="G16" s="15">
        <f t="shared" si="10"/>
        <v>150</v>
      </c>
      <c r="H16" s="50">
        <f t="shared" si="11"/>
        <v>0.16611295681063123</v>
      </c>
      <c r="I16" s="12">
        <f t="shared" si="12"/>
        <v>-13</v>
      </c>
      <c r="J16" s="56">
        <f t="shared" si="13"/>
        <v>-1.2195121951219513E-2</v>
      </c>
    </row>
    <row r="17" spans="1:10" ht="15" customHeight="1">
      <c r="A17" s="10">
        <v>4</v>
      </c>
      <c r="B17" s="11" t="s">
        <v>72</v>
      </c>
      <c r="C17" s="12">
        <v>855</v>
      </c>
      <c r="D17" s="12">
        <v>918</v>
      </c>
      <c r="E17" s="12">
        <v>929</v>
      </c>
      <c r="F17" s="12">
        <v>869</v>
      </c>
      <c r="G17" s="15">
        <f t="shared" si="10"/>
        <v>-49</v>
      </c>
      <c r="H17" s="50">
        <f t="shared" si="11"/>
        <v>-5.3376906318082791E-2</v>
      </c>
      <c r="I17" s="12">
        <f t="shared" si="12"/>
        <v>-60</v>
      </c>
      <c r="J17" s="56">
        <f t="shared" si="13"/>
        <v>-6.4585575888051666E-2</v>
      </c>
    </row>
    <row r="18" spans="1:10" ht="15" customHeight="1">
      <c r="A18" s="10">
        <v>5</v>
      </c>
      <c r="B18" s="11" t="s">
        <v>103</v>
      </c>
      <c r="C18" s="12">
        <v>1083</v>
      </c>
      <c r="D18" s="12">
        <v>1188</v>
      </c>
      <c r="E18" s="12">
        <v>1240</v>
      </c>
      <c r="F18" s="12">
        <v>971</v>
      </c>
      <c r="G18" s="15">
        <f t="shared" si="10"/>
        <v>-217</v>
      </c>
      <c r="H18" s="50">
        <f t="shared" si="11"/>
        <v>-0.18265993265993266</v>
      </c>
      <c r="I18" s="12">
        <f t="shared" si="12"/>
        <v>-269</v>
      </c>
      <c r="J18" s="56">
        <f t="shared" si="13"/>
        <v>-0.21693548387096775</v>
      </c>
    </row>
    <row r="19" spans="1:10" s="25" customFormat="1" ht="15" customHeight="1">
      <c r="A19" s="18">
        <v>6</v>
      </c>
      <c r="B19" s="19" t="s">
        <v>70</v>
      </c>
      <c r="C19" s="20">
        <v>1059</v>
      </c>
      <c r="D19" s="20">
        <v>1023</v>
      </c>
      <c r="E19" s="20">
        <v>1084</v>
      </c>
      <c r="F19" s="20">
        <v>927</v>
      </c>
      <c r="G19" s="23">
        <f t="shared" si="10"/>
        <v>-96</v>
      </c>
      <c r="H19" s="50">
        <f t="shared" si="11"/>
        <v>-9.3841642228739003E-2</v>
      </c>
      <c r="I19" s="20">
        <f t="shared" si="12"/>
        <v>-157</v>
      </c>
      <c r="J19" s="56">
        <f t="shared" si="13"/>
        <v>-0.1448339483394834</v>
      </c>
    </row>
    <row r="20" spans="1:10" ht="30" customHeight="1">
      <c r="A20" s="279" t="s">
        <v>162</v>
      </c>
      <c r="B20" s="300"/>
      <c r="C20" s="227">
        <f>SUM(C21:C28)</f>
        <v>13169</v>
      </c>
      <c r="D20" s="227">
        <f>SUM(D21:D28)</f>
        <v>13430</v>
      </c>
      <c r="E20" s="227">
        <f>SUM(E21:E28)</f>
        <v>13898</v>
      </c>
      <c r="F20" s="227">
        <f>SUM(F21:F28)</f>
        <v>12960</v>
      </c>
      <c r="G20" s="227">
        <f t="shared" si="10"/>
        <v>-470</v>
      </c>
      <c r="H20" s="234">
        <f t="shared" si="11"/>
        <v>-3.4996276991809384E-2</v>
      </c>
      <c r="I20" s="227">
        <f t="shared" si="12"/>
        <v>-938</v>
      </c>
      <c r="J20" s="229">
        <f t="shared" si="13"/>
        <v>-6.7491725428119154E-2</v>
      </c>
    </row>
    <row r="21" spans="1:10" ht="15" customHeight="1">
      <c r="A21" s="10">
        <v>1</v>
      </c>
      <c r="B21" s="11" t="s">
        <v>77</v>
      </c>
      <c r="C21" s="12">
        <v>499</v>
      </c>
      <c r="D21" s="12">
        <v>483</v>
      </c>
      <c r="E21" s="12">
        <v>569</v>
      </c>
      <c r="F21" s="12">
        <v>425</v>
      </c>
      <c r="G21" s="15">
        <f t="shared" si="10"/>
        <v>-58</v>
      </c>
      <c r="H21" s="50">
        <f t="shared" si="11"/>
        <v>-0.12008281573498965</v>
      </c>
      <c r="I21" s="12">
        <f t="shared" si="12"/>
        <v>-144</v>
      </c>
      <c r="J21" s="56">
        <f t="shared" si="13"/>
        <v>-0.2530755711775044</v>
      </c>
    </row>
    <row r="22" spans="1:10" ht="15" customHeight="1">
      <c r="A22" s="10">
        <v>2</v>
      </c>
      <c r="B22" s="11" t="s">
        <v>78</v>
      </c>
      <c r="C22" s="12">
        <v>1143</v>
      </c>
      <c r="D22" s="12">
        <v>1167</v>
      </c>
      <c r="E22" s="12">
        <v>1110</v>
      </c>
      <c r="F22" s="12">
        <v>969</v>
      </c>
      <c r="G22" s="15">
        <f t="shared" si="10"/>
        <v>-198</v>
      </c>
      <c r="H22" s="50">
        <f t="shared" si="11"/>
        <v>-0.16966580976863754</v>
      </c>
      <c r="I22" s="12">
        <f t="shared" si="12"/>
        <v>-141</v>
      </c>
      <c r="J22" s="56">
        <f t="shared" si="13"/>
        <v>-0.12702702702702703</v>
      </c>
    </row>
    <row r="23" spans="1:10" ht="15" customHeight="1">
      <c r="A23" s="10">
        <v>3</v>
      </c>
      <c r="B23" s="11" t="s">
        <v>79</v>
      </c>
      <c r="C23" s="12">
        <v>541</v>
      </c>
      <c r="D23" s="12">
        <v>727</v>
      </c>
      <c r="E23" s="12">
        <v>791</v>
      </c>
      <c r="F23" s="12">
        <v>740</v>
      </c>
      <c r="G23" s="15">
        <f t="shared" si="10"/>
        <v>13</v>
      </c>
      <c r="H23" s="50">
        <f t="shared" si="11"/>
        <v>1.7881705639614855E-2</v>
      </c>
      <c r="I23" s="12">
        <f t="shared" si="12"/>
        <v>-51</v>
      </c>
      <c r="J23" s="56">
        <f t="shared" si="13"/>
        <v>-6.447534766118837E-2</v>
      </c>
    </row>
    <row r="24" spans="1:10" ht="15" customHeight="1">
      <c r="A24" s="10">
        <v>4</v>
      </c>
      <c r="B24" s="11" t="s">
        <v>106</v>
      </c>
      <c r="C24" s="12">
        <v>1167</v>
      </c>
      <c r="D24" s="12">
        <v>1132</v>
      </c>
      <c r="E24" s="12">
        <v>1358</v>
      </c>
      <c r="F24" s="12">
        <v>1368</v>
      </c>
      <c r="G24" s="15">
        <f t="shared" si="10"/>
        <v>236</v>
      </c>
      <c r="H24" s="50">
        <f t="shared" si="11"/>
        <v>0.20848056537102475</v>
      </c>
      <c r="I24" s="12">
        <f t="shared" si="12"/>
        <v>10</v>
      </c>
      <c r="J24" s="56">
        <f t="shared" si="13"/>
        <v>7.3637702503681884E-3</v>
      </c>
    </row>
    <row r="25" spans="1:10" ht="15" customHeight="1">
      <c r="A25" s="10">
        <v>5</v>
      </c>
      <c r="B25" s="17" t="s">
        <v>81</v>
      </c>
      <c r="C25" s="12">
        <v>3642</v>
      </c>
      <c r="D25" s="12">
        <v>3599</v>
      </c>
      <c r="E25" s="12">
        <v>3641</v>
      </c>
      <c r="F25" s="12">
        <v>3532</v>
      </c>
      <c r="G25" s="15">
        <f t="shared" si="10"/>
        <v>-67</v>
      </c>
      <c r="H25" s="50">
        <f t="shared" si="11"/>
        <v>-1.8616282300639067E-2</v>
      </c>
      <c r="I25" s="12">
        <f t="shared" si="12"/>
        <v>-109</v>
      </c>
      <c r="J25" s="56">
        <f t="shared" si="13"/>
        <v>-2.9936830541060149E-2</v>
      </c>
    </row>
    <row r="26" spans="1:10" ht="15" customHeight="1">
      <c r="A26" s="10">
        <v>6</v>
      </c>
      <c r="B26" s="11" t="s">
        <v>83</v>
      </c>
      <c r="C26" s="12">
        <v>1108</v>
      </c>
      <c r="D26" s="12">
        <v>1232</v>
      </c>
      <c r="E26" s="12">
        <v>1434</v>
      </c>
      <c r="F26" s="12">
        <v>1296</v>
      </c>
      <c r="G26" s="15">
        <f t="shared" si="10"/>
        <v>64</v>
      </c>
      <c r="H26" s="50">
        <f t="shared" si="11"/>
        <v>5.1948051948051951E-2</v>
      </c>
      <c r="I26" s="12">
        <f t="shared" si="12"/>
        <v>-138</v>
      </c>
      <c r="J26" s="56">
        <f t="shared" si="13"/>
        <v>-9.6234309623430964E-2</v>
      </c>
    </row>
    <row r="27" spans="1:10" ht="15" customHeight="1">
      <c r="A27" s="10">
        <v>7</v>
      </c>
      <c r="B27" s="11" t="s">
        <v>84</v>
      </c>
      <c r="C27" s="12">
        <v>694</v>
      </c>
      <c r="D27" s="12">
        <v>801</v>
      </c>
      <c r="E27" s="12">
        <v>913</v>
      </c>
      <c r="F27" s="12">
        <v>837</v>
      </c>
      <c r="G27" s="15">
        <f t="shared" si="10"/>
        <v>36</v>
      </c>
      <c r="H27" s="50">
        <f t="shared" si="11"/>
        <v>4.49438202247191E-2</v>
      </c>
      <c r="I27" s="12">
        <f t="shared" si="12"/>
        <v>-76</v>
      </c>
      <c r="J27" s="56">
        <f t="shared" si="13"/>
        <v>-8.3242059145673605E-2</v>
      </c>
    </row>
    <row r="28" spans="1:10" s="25" customFormat="1" ht="15" customHeight="1">
      <c r="A28" s="18">
        <v>8</v>
      </c>
      <c r="B28" s="19" t="s">
        <v>107</v>
      </c>
      <c r="C28" s="20">
        <v>4375</v>
      </c>
      <c r="D28" s="20">
        <v>4289</v>
      </c>
      <c r="E28" s="20">
        <v>4082</v>
      </c>
      <c r="F28" s="20">
        <v>3793</v>
      </c>
      <c r="G28" s="23">
        <f t="shared" si="10"/>
        <v>-496</v>
      </c>
      <c r="H28" s="50">
        <f t="shared" si="11"/>
        <v>-0.11564467241781301</v>
      </c>
      <c r="I28" s="20">
        <f t="shared" si="12"/>
        <v>-289</v>
      </c>
      <c r="J28" s="56">
        <f t="shared" si="13"/>
        <v>-7.079862812346889E-2</v>
      </c>
    </row>
    <row r="29" spans="1:10" s="25" customFormat="1" ht="30" customHeight="1">
      <c r="A29" s="279" t="s">
        <v>126</v>
      </c>
      <c r="B29" s="280"/>
      <c r="C29" s="227">
        <f>C30</f>
        <v>14222</v>
      </c>
      <c r="D29" s="227">
        <f>D30</f>
        <v>14626</v>
      </c>
      <c r="E29" s="227">
        <f>E30</f>
        <v>13872</v>
      </c>
      <c r="F29" s="227">
        <f>F30</f>
        <v>11874</v>
      </c>
      <c r="G29" s="224">
        <f t="shared" si="10"/>
        <v>-2752</v>
      </c>
      <c r="H29" s="234">
        <f t="shared" si="11"/>
        <v>-0.18815807466156159</v>
      </c>
      <c r="I29" s="227">
        <f t="shared" si="12"/>
        <v>-1998</v>
      </c>
      <c r="J29" s="229">
        <f t="shared" si="13"/>
        <v>-0.1440311418685121</v>
      </c>
    </row>
    <row r="30" spans="1:10" s="25" customFormat="1" ht="15" customHeight="1">
      <c r="A30" s="18">
        <v>1</v>
      </c>
      <c r="B30" s="19" t="s">
        <v>127</v>
      </c>
      <c r="C30" s="20">
        <v>14222</v>
      </c>
      <c r="D30" s="20">
        <v>14626</v>
      </c>
      <c r="E30" s="20">
        <v>13872</v>
      </c>
      <c r="F30" s="20">
        <v>11874</v>
      </c>
      <c r="G30" s="23">
        <f t="shared" si="10"/>
        <v>-2752</v>
      </c>
      <c r="H30" s="50">
        <f t="shared" si="11"/>
        <v>-0.18815807466156159</v>
      </c>
      <c r="I30" s="20">
        <f t="shared" si="12"/>
        <v>-1998</v>
      </c>
      <c r="J30" s="56">
        <f t="shared" si="13"/>
        <v>-0.1440311418685121</v>
      </c>
    </row>
    <row r="31" spans="1:10" ht="30" customHeight="1">
      <c r="A31" s="279" t="s">
        <v>163</v>
      </c>
      <c r="B31" s="300"/>
      <c r="C31" s="227">
        <f>SUM(C32:C37)</f>
        <v>9913</v>
      </c>
      <c r="D31" s="227">
        <f>SUM(D32:D37)</f>
        <v>10154</v>
      </c>
      <c r="E31" s="227">
        <f>SUM(E32:E37)</f>
        <v>10065</v>
      </c>
      <c r="F31" s="227">
        <f>SUM(F32:F37)</f>
        <v>8696</v>
      </c>
      <c r="G31" s="227">
        <f t="shared" ref="G31:G46" si="14">F31-D31</f>
        <v>-1458</v>
      </c>
      <c r="H31" s="234">
        <f t="shared" ref="H31:H46" si="15">G31/D31</f>
        <v>-0.14358873350403781</v>
      </c>
      <c r="I31" s="227">
        <f t="shared" ref="I31:I46" si="16">F31-E31</f>
        <v>-1369</v>
      </c>
      <c r="J31" s="229">
        <f t="shared" ref="J31:J46" si="17">I31/E31</f>
        <v>-0.13601589667163438</v>
      </c>
    </row>
    <row r="32" spans="1:10" ht="15" customHeight="1">
      <c r="A32" s="104">
        <v>1</v>
      </c>
      <c r="B32" s="11" t="s">
        <v>89</v>
      </c>
      <c r="C32" s="12">
        <v>1520</v>
      </c>
      <c r="D32" s="12">
        <v>1583</v>
      </c>
      <c r="E32" s="12">
        <v>1825</v>
      </c>
      <c r="F32" s="12">
        <v>1480</v>
      </c>
      <c r="G32" s="15">
        <f t="shared" si="14"/>
        <v>-103</v>
      </c>
      <c r="H32" s="50">
        <f t="shared" si="15"/>
        <v>-6.5066329753632343E-2</v>
      </c>
      <c r="I32" s="12">
        <f t="shared" si="16"/>
        <v>-345</v>
      </c>
      <c r="J32" s="56">
        <f t="shared" si="17"/>
        <v>-0.18904109589041096</v>
      </c>
    </row>
    <row r="33" spans="1:10" ht="15" customHeight="1">
      <c r="A33" s="10">
        <v>2</v>
      </c>
      <c r="B33" s="11" t="s">
        <v>92</v>
      </c>
      <c r="C33" s="12">
        <v>1274</v>
      </c>
      <c r="D33" s="12">
        <v>1404</v>
      </c>
      <c r="E33" s="12">
        <v>1337</v>
      </c>
      <c r="F33" s="12">
        <v>1223</v>
      </c>
      <c r="G33" s="15">
        <f t="shared" si="14"/>
        <v>-181</v>
      </c>
      <c r="H33" s="50">
        <f t="shared" si="15"/>
        <v>-0.12891737891737892</v>
      </c>
      <c r="I33" s="12">
        <f t="shared" si="16"/>
        <v>-114</v>
      </c>
      <c r="J33" s="56">
        <f t="shared" si="17"/>
        <v>-8.5265519820493643E-2</v>
      </c>
    </row>
    <row r="34" spans="1:10" ht="15" customHeight="1">
      <c r="A34" s="104">
        <v>3</v>
      </c>
      <c r="B34" s="11" t="s">
        <v>93</v>
      </c>
      <c r="C34" s="12">
        <v>1691</v>
      </c>
      <c r="D34" s="12">
        <v>1707</v>
      </c>
      <c r="E34" s="12">
        <v>1580</v>
      </c>
      <c r="F34" s="12">
        <v>1355</v>
      </c>
      <c r="G34" s="15">
        <f t="shared" si="14"/>
        <v>-352</v>
      </c>
      <c r="H34" s="50">
        <f t="shared" si="15"/>
        <v>-0.20620972466315174</v>
      </c>
      <c r="I34" s="12">
        <f t="shared" si="16"/>
        <v>-225</v>
      </c>
      <c r="J34" s="56">
        <f t="shared" si="17"/>
        <v>-0.14240506329113925</v>
      </c>
    </row>
    <row r="35" spans="1:10" ht="15" customHeight="1">
      <c r="A35" s="10">
        <v>4</v>
      </c>
      <c r="B35" s="11" t="s">
        <v>94</v>
      </c>
      <c r="C35" s="12">
        <v>1123</v>
      </c>
      <c r="D35" s="12">
        <v>1196</v>
      </c>
      <c r="E35" s="12">
        <v>1100</v>
      </c>
      <c r="F35" s="12">
        <v>969</v>
      </c>
      <c r="G35" s="15">
        <f t="shared" si="14"/>
        <v>-227</v>
      </c>
      <c r="H35" s="50">
        <f t="shared" si="15"/>
        <v>-0.18979933110367894</v>
      </c>
      <c r="I35" s="12">
        <f t="shared" si="16"/>
        <v>-131</v>
      </c>
      <c r="J35" s="56">
        <f t="shared" si="17"/>
        <v>-0.11909090909090909</v>
      </c>
    </row>
    <row r="36" spans="1:10" ht="15" customHeight="1">
      <c r="A36" s="104">
        <v>5</v>
      </c>
      <c r="B36" s="11" t="s">
        <v>95</v>
      </c>
      <c r="C36" s="12">
        <v>1309</v>
      </c>
      <c r="D36" s="12">
        <v>1289</v>
      </c>
      <c r="E36" s="12">
        <v>1236</v>
      </c>
      <c r="F36" s="12">
        <v>1012</v>
      </c>
      <c r="G36" s="15">
        <f t="shared" si="14"/>
        <v>-277</v>
      </c>
      <c r="H36" s="50">
        <f t="shared" si="15"/>
        <v>-0.21489526764934058</v>
      </c>
      <c r="I36" s="12">
        <f t="shared" si="16"/>
        <v>-224</v>
      </c>
      <c r="J36" s="56">
        <f t="shared" si="17"/>
        <v>-0.18122977346278318</v>
      </c>
    </row>
    <row r="37" spans="1:10" ht="15" customHeight="1">
      <c r="A37" s="10">
        <v>6</v>
      </c>
      <c r="B37" s="11" t="s">
        <v>102</v>
      </c>
      <c r="C37" s="12">
        <v>2996</v>
      </c>
      <c r="D37" s="12">
        <v>2975</v>
      </c>
      <c r="E37" s="12">
        <v>2987</v>
      </c>
      <c r="F37" s="12">
        <v>2657</v>
      </c>
      <c r="G37" s="15">
        <f t="shared" si="14"/>
        <v>-318</v>
      </c>
      <c r="H37" s="50">
        <f t="shared" si="15"/>
        <v>-0.10689075630252101</v>
      </c>
      <c r="I37" s="12">
        <f t="shared" si="16"/>
        <v>-330</v>
      </c>
      <c r="J37" s="56">
        <f t="shared" si="17"/>
        <v>-0.11047874121191831</v>
      </c>
    </row>
    <row r="38" spans="1:10" ht="30" customHeight="1">
      <c r="A38" s="279" t="s">
        <v>164</v>
      </c>
      <c r="B38" s="300"/>
      <c r="C38" s="227">
        <f>SUM(C39:C45)</f>
        <v>8640</v>
      </c>
      <c r="D38" s="227">
        <f>SUM(D39:D45)</f>
        <v>8836</v>
      </c>
      <c r="E38" s="227">
        <f>SUM(E39:E45)</f>
        <v>8367</v>
      </c>
      <c r="F38" s="227">
        <f>SUM(F39:F45)</f>
        <v>7177</v>
      </c>
      <c r="G38" s="227">
        <f t="shared" si="14"/>
        <v>-1659</v>
      </c>
      <c r="H38" s="234">
        <f t="shared" si="15"/>
        <v>-0.18775464010864645</v>
      </c>
      <c r="I38" s="227">
        <f t="shared" si="16"/>
        <v>-1190</v>
      </c>
      <c r="J38" s="229">
        <f t="shared" si="17"/>
        <v>-0.1422254093462412</v>
      </c>
    </row>
    <row r="39" spans="1:10" ht="15" customHeight="1">
      <c r="A39" s="10">
        <v>1</v>
      </c>
      <c r="B39" s="11" t="s">
        <v>90</v>
      </c>
      <c r="C39" s="12">
        <v>1107</v>
      </c>
      <c r="D39" s="12">
        <v>1064</v>
      </c>
      <c r="E39" s="12">
        <v>901</v>
      </c>
      <c r="F39" s="12">
        <v>772</v>
      </c>
      <c r="G39" s="15">
        <f t="shared" si="14"/>
        <v>-292</v>
      </c>
      <c r="H39" s="50">
        <f t="shared" si="15"/>
        <v>-0.27443609022556392</v>
      </c>
      <c r="I39" s="12">
        <f t="shared" si="16"/>
        <v>-129</v>
      </c>
      <c r="J39" s="56">
        <f t="shared" si="17"/>
        <v>-0.14317425083240842</v>
      </c>
    </row>
    <row r="40" spans="1:10" ht="15" customHeight="1">
      <c r="A40" s="10">
        <v>2</v>
      </c>
      <c r="B40" s="11" t="s">
        <v>91</v>
      </c>
      <c r="C40" s="12">
        <v>956</v>
      </c>
      <c r="D40" s="12">
        <v>1096</v>
      </c>
      <c r="E40" s="12">
        <v>1003</v>
      </c>
      <c r="F40" s="12">
        <v>805</v>
      </c>
      <c r="G40" s="15">
        <f t="shared" si="14"/>
        <v>-291</v>
      </c>
      <c r="H40" s="50">
        <f t="shared" si="15"/>
        <v>-0.26551094890510951</v>
      </c>
      <c r="I40" s="12">
        <f t="shared" si="16"/>
        <v>-198</v>
      </c>
      <c r="J40" s="56">
        <f t="shared" si="17"/>
        <v>-0.19740777666999004</v>
      </c>
    </row>
    <row r="41" spans="1:10" ht="15" customHeight="1">
      <c r="A41" s="10">
        <v>3</v>
      </c>
      <c r="B41" s="11" t="s">
        <v>96</v>
      </c>
      <c r="C41" s="12">
        <v>1755</v>
      </c>
      <c r="D41" s="12">
        <v>1798</v>
      </c>
      <c r="E41" s="12">
        <v>1632</v>
      </c>
      <c r="F41" s="12">
        <v>1567</v>
      </c>
      <c r="G41" s="15">
        <f t="shared" si="14"/>
        <v>-231</v>
      </c>
      <c r="H41" s="50">
        <f t="shared" si="15"/>
        <v>-0.12847608453837597</v>
      </c>
      <c r="I41" s="12">
        <f t="shared" si="16"/>
        <v>-65</v>
      </c>
      <c r="J41" s="56">
        <f t="shared" si="17"/>
        <v>-3.9828431372549017E-2</v>
      </c>
    </row>
    <row r="42" spans="1:10" ht="15" customHeight="1">
      <c r="A42" s="10">
        <v>4</v>
      </c>
      <c r="B42" s="11" t="s">
        <v>97</v>
      </c>
      <c r="C42" s="12">
        <v>1573</v>
      </c>
      <c r="D42" s="12">
        <v>1566</v>
      </c>
      <c r="E42" s="12">
        <v>1603</v>
      </c>
      <c r="F42" s="12">
        <v>1293</v>
      </c>
      <c r="G42" s="15">
        <f t="shared" si="14"/>
        <v>-273</v>
      </c>
      <c r="H42" s="50">
        <f t="shared" si="15"/>
        <v>-0.17432950191570881</v>
      </c>
      <c r="I42" s="12">
        <f t="shared" si="16"/>
        <v>-310</v>
      </c>
      <c r="J42" s="56">
        <f t="shared" si="17"/>
        <v>-0.19338739862757329</v>
      </c>
    </row>
    <row r="43" spans="1:10" ht="15" customHeight="1">
      <c r="A43" s="10">
        <v>5</v>
      </c>
      <c r="B43" s="11" t="s">
        <v>99</v>
      </c>
      <c r="C43" s="12">
        <v>1056</v>
      </c>
      <c r="D43" s="12">
        <v>1115</v>
      </c>
      <c r="E43" s="12">
        <v>1126</v>
      </c>
      <c r="F43" s="12">
        <v>970</v>
      </c>
      <c r="G43" s="15">
        <f t="shared" si="14"/>
        <v>-145</v>
      </c>
      <c r="H43" s="50">
        <f t="shared" si="15"/>
        <v>-0.13004484304932734</v>
      </c>
      <c r="I43" s="12">
        <f t="shared" si="16"/>
        <v>-156</v>
      </c>
      <c r="J43" s="56">
        <f t="shared" si="17"/>
        <v>-0.13854351687388988</v>
      </c>
    </row>
    <row r="44" spans="1:10" ht="15" customHeight="1">
      <c r="A44" s="10">
        <v>6</v>
      </c>
      <c r="B44" s="11" t="s">
        <v>100</v>
      </c>
      <c r="C44" s="12">
        <v>816</v>
      </c>
      <c r="D44" s="12">
        <v>891</v>
      </c>
      <c r="E44" s="12">
        <v>912</v>
      </c>
      <c r="F44" s="12">
        <v>698</v>
      </c>
      <c r="G44" s="15">
        <f t="shared" si="14"/>
        <v>-193</v>
      </c>
      <c r="H44" s="50">
        <f t="shared" si="15"/>
        <v>-0.21661054994388329</v>
      </c>
      <c r="I44" s="12">
        <f t="shared" si="16"/>
        <v>-214</v>
      </c>
      <c r="J44" s="56">
        <f t="shared" si="17"/>
        <v>-0.23464912280701755</v>
      </c>
    </row>
    <row r="45" spans="1:10" ht="15" customHeight="1">
      <c r="A45" s="10">
        <v>7</v>
      </c>
      <c r="B45" s="11" t="s">
        <v>104</v>
      </c>
      <c r="C45" s="12">
        <v>1377</v>
      </c>
      <c r="D45" s="12">
        <v>1306</v>
      </c>
      <c r="E45" s="12">
        <v>1190</v>
      </c>
      <c r="F45" s="12">
        <v>1072</v>
      </c>
      <c r="G45" s="15">
        <f t="shared" si="14"/>
        <v>-234</v>
      </c>
      <c r="H45" s="50">
        <f t="shared" si="15"/>
        <v>-0.17917304747320062</v>
      </c>
      <c r="I45" s="12">
        <f t="shared" si="16"/>
        <v>-118</v>
      </c>
      <c r="J45" s="56">
        <f t="shared" si="17"/>
        <v>-9.9159663865546213E-2</v>
      </c>
    </row>
    <row r="46" spans="1:10" ht="30" customHeight="1">
      <c r="A46" s="279" t="s">
        <v>165</v>
      </c>
      <c r="B46" s="300"/>
      <c r="C46" s="227">
        <f t="shared" ref="C46:D46" si="18">SUM(C47:C50)</f>
        <v>6963</v>
      </c>
      <c r="D46" s="227">
        <f t="shared" si="18"/>
        <v>7215</v>
      </c>
      <c r="E46" s="227">
        <f t="shared" ref="E46:F46" si="19">SUM(E47:E50)</f>
        <v>7242</v>
      </c>
      <c r="F46" s="227">
        <f t="shared" si="19"/>
        <v>6494</v>
      </c>
      <c r="G46" s="227">
        <f t="shared" si="14"/>
        <v>-721</v>
      </c>
      <c r="H46" s="234">
        <f t="shared" si="15"/>
        <v>-9.9930699930699932E-2</v>
      </c>
      <c r="I46" s="227">
        <f t="shared" si="16"/>
        <v>-748</v>
      </c>
      <c r="J46" s="229">
        <f t="shared" si="17"/>
        <v>-0.10328638497652583</v>
      </c>
    </row>
    <row r="47" spans="1:10" ht="15" customHeight="1">
      <c r="A47" s="10">
        <v>1</v>
      </c>
      <c r="B47" s="11" t="s">
        <v>73</v>
      </c>
      <c r="C47" s="12">
        <v>1207</v>
      </c>
      <c r="D47" s="12">
        <v>1235</v>
      </c>
      <c r="E47" s="12">
        <v>1184</v>
      </c>
      <c r="F47" s="12">
        <v>1066</v>
      </c>
      <c r="G47" s="15">
        <f t="shared" si="0"/>
        <v>-169</v>
      </c>
      <c r="H47" s="50">
        <f t="shared" si="1"/>
        <v>-0.1368421052631579</v>
      </c>
      <c r="I47" s="12">
        <f t="shared" si="2"/>
        <v>-118</v>
      </c>
      <c r="J47" s="56">
        <f t="shared" si="3"/>
        <v>-9.9662162162162157E-2</v>
      </c>
    </row>
    <row r="48" spans="1:10" ht="15" customHeight="1">
      <c r="A48" s="10">
        <v>2</v>
      </c>
      <c r="B48" s="17" t="s">
        <v>74</v>
      </c>
      <c r="C48" s="12">
        <v>2298</v>
      </c>
      <c r="D48" s="12">
        <v>2382</v>
      </c>
      <c r="E48" s="12">
        <v>2462</v>
      </c>
      <c r="F48" s="12">
        <v>2277</v>
      </c>
      <c r="G48" s="15">
        <f t="shared" si="0"/>
        <v>-105</v>
      </c>
      <c r="H48" s="50">
        <f t="shared" si="1"/>
        <v>-4.4080604534005037E-2</v>
      </c>
      <c r="I48" s="12">
        <f t="shared" si="2"/>
        <v>-185</v>
      </c>
      <c r="J48" s="56">
        <f t="shared" si="3"/>
        <v>-7.5142160844841599E-2</v>
      </c>
    </row>
    <row r="49" spans="1:10" ht="15" customHeight="1">
      <c r="A49" s="10">
        <v>3</v>
      </c>
      <c r="B49" s="11" t="s">
        <v>76</v>
      </c>
      <c r="C49" s="12">
        <v>1161</v>
      </c>
      <c r="D49" s="12">
        <v>1332</v>
      </c>
      <c r="E49" s="12">
        <v>1363</v>
      </c>
      <c r="F49" s="12">
        <v>1196</v>
      </c>
      <c r="G49" s="15">
        <f t="shared" si="0"/>
        <v>-136</v>
      </c>
      <c r="H49" s="50">
        <f t="shared" si="1"/>
        <v>-0.1021021021021021</v>
      </c>
      <c r="I49" s="12">
        <f t="shared" si="2"/>
        <v>-167</v>
      </c>
      <c r="J49" s="56">
        <f t="shared" si="3"/>
        <v>-0.12252384446074835</v>
      </c>
    </row>
    <row r="50" spans="1:10" s="25" customFormat="1" ht="15" customHeight="1">
      <c r="A50" s="18">
        <v>4</v>
      </c>
      <c r="B50" s="19" t="s">
        <v>75</v>
      </c>
      <c r="C50" s="20">
        <v>2297</v>
      </c>
      <c r="D50" s="20">
        <v>2266</v>
      </c>
      <c r="E50" s="20">
        <v>2233</v>
      </c>
      <c r="F50" s="20">
        <v>1955</v>
      </c>
      <c r="G50" s="23">
        <f t="shared" si="0"/>
        <v>-311</v>
      </c>
      <c r="H50" s="50">
        <f t="shared" si="1"/>
        <v>-0.13724624889673434</v>
      </c>
      <c r="I50" s="20">
        <f t="shared" si="2"/>
        <v>-278</v>
      </c>
      <c r="J50" s="56">
        <f t="shared" si="3"/>
        <v>-0.1244961934617107</v>
      </c>
    </row>
    <row r="51" spans="1:10" ht="30" customHeight="1">
      <c r="A51" s="279" t="s">
        <v>166</v>
      </c>
      <c r="B51" s="300"/>
      <c r="C51" s="227">
        <f>SUM(C52:C56)</f>
        <v>4714</v>
      </c>
      <c r="D51" s="227">
        <f>SUM(D52:D56)</f>
        <v>4969</v>
      </c>
      <c r="E51" s="227">
        <f>SUM(E52:E56)</f>
        <v>4946</v>
      </c>
      <c r="F51" s="227">
        <f>SUM(F52:F56)</f>
        <v>4179</v>
      </c>
      <c r="G51" s="227">
        <f t="shared" si="0"/>
        <v>-790</v>
      </c>
      <c r="H51" s="234">
        <f t="shared" si="1"/>
        <v>-0.15898571141074663</v>
      </c>
      <c r="I51" s="227">
        <f t="shared" si="2"/>
        <v>-767</v>
      </c>
      <c r="J51" s="229">
        <f t="shared" si="3"/>
        <v>-0.15507480792559644</v>
      </c>
    </row>
    <row r="52" spans="1:10" ht="15" customHeight="1">
      <c r="A52" s="10">
        <v>1</v>
      </c>
      <c r="B52" s="11" t="s">
        <v>108</v>
      </c>
      <c r="C52" s="12">
        <v>472</v>
      </c>
      <c r="D52" s="12">
        <f>[1]Z6_pdjęcia_pracy!$G$53</f>
        <v>622</v>
      </c>
      <c r="E52" s="12">
        <v>579</v>
      </c>
      <c r="F52" s="12">
        <v>512</v>
      </c>
      <c r="G52" s="15">
        <f t="shared" si="0"/>
        <v>-110</v>
      </c>
      <c r="H52" s="50">
        <f t="shared" si="1"/>
        <v>-0.17684887459807075</v>
      </c>
      <c r="I52" s="12">
        <f t="shared" si="2"/>
        <v>-67</v>
      </c>
      <c r="J52" s="56">
        <f t="shared" si="3"/>
        <v>-0.1157167530224525</v>
      </c>
    </row>
    <row r="53" spans="1:10" ht="15" customHeight="1">
      <c r="A53" s="10">
        <v>2</v>
      </c>
      <c r="B53" s="17" t="s">
        <v>86</v>
      </c>
      <c r="C53" s="12">
        <v>1170</v>
      </c>
      <c r="D53" s="12">
        <v>1155</v>
      </c>
      <c r="E53" s="12">
        <v>1240</v>
      </c>
      <c r="F53" s="12">
        <v>943</v>
      </c>
      <c r="G53" s="15">
        <f t="shared" si="0"/>
        <v>-212</v>
      </c>
      <c r="H53" s="50">
        <f t="shared" si="1"/>
        <v>-0.18354978354978355</v>
      </c>
      <c r="I53" s="12">
        <f t="shared" si="2"/>
        <v>-297</v>
      </c>
      <c r="J53" s="56">
        <f t="shared" si="3"/>
        <v>-0.23951612903225805</v>
      </c>
    </row>
    <row r="54" spans="1:10" ht="15" customHeight="1">
      <c r="A54" s="10">
        <v>3</v>
      </c>
      <c r="B54" s="11" t="s">
        <v>88</v>
      </c>
      <c r="C54" s="12">
        <v>759</v>
      </c>
      <c r="D54" s="12">
        <v>919</v>
      </c>
      <c r="E54" s="12">
        <v>912</v>
      </c>
      <c r="F54" s="12">
        <v>850</v>
      </c>
      <c r="G54" s="15">
        <f t="shared" si="0"/>
        <v>-69</v>
      </c>
      <c r="H54" s="50">
        <f t="shared" si="1"/>
        <v>-7.5081610446137106E-2</v>
      </c>
      <c r="I54" s="12">
        <f t="shared" si="2"/>
        <v>-62</v>
      </c>
      <c r="J54" s="56">
        <f t="shared" si="3"/>
        <v>-6.798245614035088E-2</v>
      </c>
    </row>
    <row r="55" spans="1:10" ht="15" customHeight="1">
      <c r="A55" s="10">
        <v>4</v>
      </c>
      <c r="B55" s="11" t="s">
        <v>101</v>
      </c>
      <c r="C55" s="12">
        <v>1076</v>
      </c>
      <c r="D55" s="12">
        <v>1091</v>
      </c>
      <c r="E55" s="12">
        <v>1067</v>
      </c>
      <c r="F55" s="12">
        <v>902</v>
      </c>
      <c r="G55" s="15">
        <f t="shared" si="0"/>
        <v>-189</v>
      </c>
      <c r="H55" s="50">
        <f t="shared" si="1"/>
        <v>-0.17323556370302476</v>
      </c>
      <c r="I55" s="12">
        <f t="shared" si="2"/>
        <v>-165</v>
      </c>
      <c r="J55" s="56">
        <f t="shared" si="3"/>
        <v>-0.15463917525773196</v>
      </c>
    </row>
    <row r="56" spans="1:10" s="25" customFormat="1" ht="15" customHeight="1" thickBot="1">
      <c r="A56" s="27">
        <v>5</v>
      </c>
      <c r="B56" s="28" t="s">
        <v>109</v>
      </c>
      <c r="C56" s="29">
        <v>1237</v>
      </c>
      <c r="D56" s="29">
        <v>1182</v>
      </c>
      <c r="E56" s="29">
        <v>1148</v>
      </c>
      <c r="F56" s="29">
        <v>972</v>
      </c>
      <c r="G56" s="32">
        <f t="shared" si="0"/>
        <v>-210</v>
      </c>
      <c r="H56" s="88">
        <f t="shared" si="1"/>
        <v>-0.17766497461928935</v>
      </c>
      <c r="I56" s="29">
        <f t="shared" si="2"/>
        <v>-176</v>
      </c>
      <c r="J56" s="72">
        <f t="shared" si="3"/>
        <v>-0.15331010452961671</v>
      </c>
    </row>
    <row r="57" spans="1:10" ht="13.5" thickTop="1"/>
  </sheetData>
  <mergeCells count="19">
    <mergeCell ref="A51:B51"/>
    <mergeCell ref="A20:B20"/>
    <mergeCell ref="A6:B6"/>
    <mergeCell ref="A3:A4"/>
    <mergeCell ref="B3:B4"/>
    <mergeCell ref="A5:B5"/>
    <mergeCell ref="A13:B13"/>
    <mergeCell ref="A46:B46"/>
    <mergeCell ref="F3:F4"/>
    <mergeCell ref="A38:B38"/>
    <mergeCell ref="A31:B31"/>
    <mergeCell ref="A1:J1"/>
    <mergeCell ref="A2:J2"/>
    <mergeCell ref="A29:B29"/>
    <mergeCell ref="A7:B7"/>
    <mergeCell ref="G3:J3"/>
    <mergeCell ref="E3:E4"/>
    <mergeCell ref="D3:D4"/>
    <mergeCell ref="C3:C4"/>
  </mergeCells>
  <phoneticPr fontId="5" type="noConversion"/>
  <printOptions horizontalCentered="1" verticalCentered="1"/>
  <pageMargins left="0.78740157480314965" right="0.39370078740157483" top="0.59055118110236227" bottom="0.59055118110236227" header="0" footer="0"/>
  <pageSetup paperSize="9" scale="74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M57"/>
  <sheetViews>
    <sheetView zoomScaleNormal="100" zoomScaleSheetLayoutView="100" workbookViewId="0">
      <selection activeCell="M4" sqref="M4"/>
    </sheetView>
  </sheetViews>
  <sheetFormatPr defaultRowHeight="12.75"/>
  <cols>
    <col min="1" max="1" width="3.5703125" style="1" customWidth="1"/>
    <col min="2" max="2" width="20.28515625" style="1" customWidth="1"/>
    <col min="3" max="8" width="10.42578125" style="1" customWidth="1"/>
    <col min="9" max="9" width="12.42578125" style="73" customWidth="1"/>
    <col min="10" max="10" width="12" style="73" customWidth="1"/>
    <col min="11" max="16384" width="9.140625" style="1"/>
  </cols>
  <sheetData>
    <row r="1" spans="1:13" ht="15.75">
      <c r="A1" s="285" t="s">
        <v>40</v>
      </c>
      <c r="B1" s="285"/>
      <c r="C1" s="285"/>
      <c r="D1" s="285"/>
      <c r="E1" s="285"/>
      <c r="F1" s="285"/>
      <c r="G1" s="285"/>
      <c r="H1" s="285"/>
      <c r="I1" s="285"/>
      <c r="J1" s="285"/>
      <c r="K1" s="100"/>
    </row>
    <row r="2" spans="1:13" ht="32.25" customHeight="1" thickBot="1">
      <c r="A2" s="314" t="s">
        <v>174</v>
      </c>
      <c r="B2" s="315"/>
      <c r="C2" s="315"/>
      <c r="D2" s="315"/>
      <c r="E2" s="315"/>
      <c r="F2" s="315"/>
      <c r="G2" s="315"/>
      <c r="H2" s="315"/>
      <c r="I2" s="315"/>
      <c r="J2" s="315"/>
      <c r="K2" s="101"/>
    </row>
    <row r="3" spans="1:13" ht="12.75" customHeight="1" thickTop="1">
      <c r="A3" s="288" t="s">
        <v>61</v>
      </c>
      <c r="B3" s="290" t="s">
        <v>62</v>
      </c>
      <c r="C3" s="317" t="s">
        <v>144</v>
      </c>
      <c r="D3" s="317" t="s">
        <v>158</v>
      </c>
      <c r="E3" s="317" t="s">
        <v>183</v>
      </c>
      <c r="F3" s="317" t="s">
        <v>237</v>
      </c>
      <c r="G3" s="326" t="s">
        <v>135</v>
      </c>
      <c r="H3" s="326"/>
      <c r="I3" s="326"/>
      <c r="J3" s="327"/>
    </row>
    <row r="4" spans="1:13" ht="59.25" customHeight="1">
      <c r="A4" s="289"/>
      <c r="B4" s="291"/>
      <c r="C4" s="318"/>
      <c r="D4" s="318"/>
      <c r="E4" s="318"/>
      <c r="F4" s="318"/>
      <c r="G4" s="106" t="s">
        <v>181</v>
      </c>
      <c r="H4" s="106" t="s">
        <v>184</v>
      </c>
      <c r="I4" s="106" t="s">
        <v>239</v>
      </c>
      <c r="J4" s="107" t="s">
        <v>241</v>
      </c>
    </row>
    <row r="5" spans="1:13" s="8" customFormat="1" ht="28.5" customHeight="1">
      <c r="A5" s="281" t="s">
        <v>110</v>
      </c>
      <c r="B5" s="282"/>
      <c r="C5" s="4">
        <v>628551</v>
      </c>
      <c r="D5" s="4">
        <v>306007</v>
      </c>
      <c r="E5" s="4">
        <v>238104</v>
      </c>
      <c r="F5" s="4">
        <v>210652</v>
      </c>
      <c r="G5" s="4">
        <f>F5-D5</f>
        <v>-95355</v>
      </c>
      <c r="H5" s="5">
        <f t="shared" ref="H5:H13" si="0">G5/D5</f>
        <v>-0.31161051871362422</v>
      </c>
      <c r="I5" s="4">
        <f t="shared" ref="I5:I13" si="1">F5-E5</f>
        <v>-27452</v>
      </c>
      <c r="J5" s="6">
        <f t="shared" ref="J5:J13" si="2">I5/E5</f>
        <v>-0.11529415717501595</v>
      </c>
      <c r="K5" s="7"/>
      <c r="L5" s="7"/>
      <c r="M5" s="7"/>
    </row>
    <row r="6" spans="1:13" s="9" customFormat="1" ht="31.5" customHeight="1">
      <c r="A6" s="283" t="s">
        <v>63</v>
      </c>
      <c r="B6" s="284"/>
      <c r="C6" s="237">
        <f t="shared" ref="C6:D6" si="3">C7+C13+C20+C29+C31+C38+C46+C51</f>
        <v>42416</v>
      </c>
      <c r="D6" s="237">
        <f t="shared" si="3"/>
        <v>39460</v>
      </c>
      <c r="E6" s="237">
        <f t="shared" ref="E6:F6" si="4">E7+E13+E20+E29+E31+E38+E46+E51</f>
        <v>30247</v>
      </c>
      <c r="F6" s="237">
        <f t="shared" si="4"/>
        <v>28713</v>
      </c>
      <c r="G6" s="237">
        <f>F6-D6</f>
        <v>-10747</v>
      </c>
      <c r="H6" s="250">
        <f t="shared" si="0"/>
        <v>-0.2723517486061835</v>
      </c>
      <c r="I6" s="237">
        <f t="shared" si="1"/>
        <v>-1534</v>
      </c>
      <c r="J6" s="249">
        <f t="shared" si="2"/>
        <v>-5.0715773465137039E-2</v>
      </c>
    </row>
    <row r="7" spans="1:13" ht="30" customHeight="1">
      <c r="A7" s="279" t="s">
        <v>167</v>
      </c>
      <c r="B7" s="300"/>
      <c r="C7" s="227">
        <f>SUM(C8:C12)</f>
        <v>3495</v>
      </c>
      <c r="D7" s="227">
        <f>SUM(D8:D12)</f>
        <v>2744</v>
      </c>
      <c r="E7" s="227">
        <f>SUM(E8:E12)</f>
        <v>1878</v>
      </c>
      <c r="F7" s="227">
        <f>SUM(F8:F12)</f>
        <v>2020</v>
      </c>
      <c r="G7" s="227">
        <f t="shared" ref="G7" si="5">F7-D7</f>
        <v>-724</v>
      </c>
      <c r="H7" s="228">
        <f t="shared" si="0"/>
        <v>-0.26384839650145775</v>
      </c>
      <c r="I7" s="227">
        <f t="shared" si="1"/>
        <v>142</v>
      </c>
      <c r="J7" s="229">
        <f t="shared" si="2"/>
        <v>7.5612353567625135E-2</v>
      </c>
    </row>
    <row r="8" spans="1:13" ht="15" customHeight="1">
      <c r="A8" s="10">
        <v>1</v>
      </c>
      <c r="B8" s="11" t="s">
        <v>64</v>
      </c>
      <c r="C8" s="12">
        <v>871</v>
      </c>
      <c r="D8" s="12">
        <v>416</v>
      </c>
      <c r="E8" s="12">
        <v>343</v>
      </c>
      <c r="F8" s="12">
        <v>554</v>
      </c>
      <c r="G8" s="12">
        <f>F8-D8</f>
        <v>138</v>
      </c>
      <c r="H8" s="70">
        <f t="shared" si="0"/>
        <v>0.33173076923076922</v>
      </c>
      <c r="I8" s="12">
        <f t="shared" si="1"/>
        <v>211</v>
      </c>
      <c r="J8" s="56">
        <f t="shared" si="2"/>
        <v>0.61516034985422741</v>
      </c>
    </row>
    <row r="9" spans="1:13" ht="15" customHeight="1">
      <c r="A9" s="10">
        <v>2</v>
      </c>
      <c r="B9" s="11" t="s">
        <v>65</v>
      </c>
      <c r="C9" s="12">
        <v>608</v>
      </c>
      <c r="D9" s="12">
        <v>608</v>
      </c>
      <c r="E9" s="12">
        <v>657</v>
      </c>
      <c r="F9" s="12">
        <v>367</v>
      </c>
      <c r="G9" s="12">
        <f>F9-D9</f>
        <v>-241</v>
      </c>
      <c r="H9" s="70">
        <f t="shared" si="0"/>
        <v>-0.39638157894736842</v>
      </c>
      <c r="I9" s="12">
        <f t="shared" si="1"/>
        <v>-290</v>
      </c>
      <c r="J9" s="56">
        <f t="shared" si="2"/>
        <v>-0.44140030441400302</v>
      </c>
    </row>
    <row r="10" spans="1:13" ht="15" customHeight="1">
      <c r="A10" s="10">
        <v>3</v>
      </c>
      <c r="B10" s="11" t="s">
        <v>66</v>
      </c>
      <c r="C10" s="12">
        <v>938</v>
      </c>
      <c r="D10" s="12">
        <v>828</v>
      </c>
      <c r="E10" s="12">
        <v>534</v>
      </c>
      <c r="F10" s="12">
        <v>574</v>
      </c>
      <c r="G10" s="12">
        <f>F10-D10</f>
        <v>-254</v>
      </c>
      <c r="H10" s="70">
        <f t="shared" si="0"/>
        <v>-0.30676328502415456</v>
      </c>
      <c r="I10" s="12">
        <f t="shared" si="1"/>
        <v>40</v>
      </c>
      <c r="J10" s="56">
        <f t="shared" si="2"/>
        <v>7.4906367041198504E-2</v>
      </c>
    </row>
    <row r="11" spans="1:13" ht="15" customHeight="1">
      <c r="A11" s="10">
        <v>4</v>
      </c>
      <c r="B11" s="11" t="s">
        <v>98</v>
      </c>
      <c r="C11" s="12">
        <v>685</v>
      </c>
      <c r="D11" s="12">
        <v>450</v>
      </c>
      <c r="E11" s="12">
        <v>36</v>
      </c>
      <c r="F11" s="12">
        <v>237</v>
      </c>
      <c r="G11" s="12">
        <f>F11-D11</f>
        <v>-213</v>
      </c>
      <c r="H11" s="70">
        <f t="shared" si="0"/>
        <v>-0.47333333333333333</v>
      </c>
      <c r="I11" s="12">
        <f t="shared" si="1"/>
        <v>201</v>
      </c>
      <c r="J11" s="56">
        <f t="shared" si="2"/>
        <v>5.583333333333333</v>
      </c>
    </row>
    <row r="12" spans="1:13" ht="15" customHeight="1">
      <c r="A12" s="10">
        <v>5</v>
      </c>
      <c r="B12" s="11" t="s">
        <v>67</v>
      </c>
      <c r="C12" s="12">
        <v>393</v>
      </c>
      <c r="D12" s="12">
        <v>442</v>
      </c>
      <c r="E12" s="12">
        <v>308</v>
      </c>
      <c r="F12" s="12">
        <v>288</v>
      </c>
      <c r="G12" s="12">
        <f>F12-D12</f>
        <v>-154</v>
      </c>
      <c r="H12" s="70">
        <f t="shared" si="0"/>
        <v>-0.34841628959276016</v>
      </c>
      <c r="I12" s="12">
        <f t="shared" si="1"/>
        <v>-20</v>
      </c>
      <c r="J12" s="56">
        <f t="shared" si="2"/>
        <v>-6.4935064935064929E-2</v>
      </c>
    </row>
    <row r="13" spans="1:13" ht="27" customHeight="1">
      <c r="A13" s="279" t="s">
        <v>161</v>
      </c>
      <c r="B13" s="300"/>
      <c r="C13" s="227">
        <f>SUM(C14:C19)</f>
        <v>4016</v>
      </c>
      <c r="D13" s="227">
        <f>SUM(D14:D19)</f>
        <v>3368</v>
      </c>
      <c r="E13" s="227">
        <f>SUM(E14:E19)</f>
        <v>2233</v>
      </c>
      <c r="F13" s="227">
        <f>SUM(F14:F19)</f>
        <v>2019</v>
      </c>
      <c r="G13" s="227">
        <f t="shared" ref="G13" si="6">F13-D13</f>
        <v>-1349</v>
      </c>
      <c r="H13" s="228">
        <f t="shared" si="0"/>
        <v>-0.40053444180522563</v>
      </c>
      <c r="I13" s="227">
        <f t="shared" si="1"/>
        <v>-214</v>
      </c>
      <c r="J13" s="229">
        <f t="shared" si="2"/>
        <v>-9.5835199283475142E-2</v>
      </c>
    </row>
    <row r="14" spans="1:13" ht="15" customHeight="1">
      <c r="A14" s="10">
        <v>1</v>
      </c>
      <c r="B14" s="11" t="s">
        <v>68</v>
      </c>
      <c r="C14" s="12">
        <v>373</v>
      </c>
      <c r="D14" s="12">
        <v>284</v>
      </c>
      <c r="E14" s="12">
        <v>200</v>
      </c>
      <c r="F14" s="12">
        <v>78</v>
      </c>
      <c r="G14" s="12">
        <f t="shared" ref="G14:G20" si="7">F14-D14</f>
        <v>-206</v>
      </c>
      <c r="H14" s="70">
        <f t="shared" ref="H14:H20" si="8">G14/D14</f>
        <v>-0.72535211267605637</v>
      </c>
      <c r="I14" s="12">
        <f t="shared" ref="I14:I20" si="9">F14-E14</f>
        <v>-122</v>
      </c>
      <c r="J14" s="56">
        <f t="shared" ref="J14:J20" si="10">I14/E14</f>
        <v>-0.61</v>
      </c>
    </row>
    <row r="15" spans="1:13" ht="15" customHeight="1">
      <c r="A15" s="10">
        <v>2</v>
      </c>
      <c r="B15" s="17" t="s">
        <v>69</v>
      </c>
      <c r="C15" s="12">
        <v>688</v>
      </c>
      <c r="D15" s="12">
        <v>703</v>
      </c>
      <c r="E15" s="12">
        <v>539</v>
      </c>
      <c r="F15" s="12">
        <v>581</v>
      </c>
      <c r="G15" s="12">
        <f t="shared" si="7"/>
        <v>-122</v>
      </c>
      <c r="H15" s="70">
        <f t="shared" si="8"/>
        <v>-0.17354196301564723</v>
      </c>
      <c r="I15" s="12">
        <f t="shared" si="9"/>
        <v>42</v>
      </c>
      <c r="J15" s="56">
        <f t="shared" si="10"/>
        <v>7.792207792207792E-2</v>
      </c>
    </row>
    <row r="16" spans="1:13" ht="15" customHeight="1">
      <c r="A16" s="10">
        <v>3</v>
      </c>
      <c r="B16" s="11" t="s">
        <v>71</v>
      </c>
      <c r="C16" s="12">
        <v>1040</v>
      </c>
      <c r="D16" s="12">
        <v>760</v>
      </c>
      <c r="E16" s="12">
        <v>252</v>
      </c>
      <c r="F16" s="12">
        <v>163</v>
      </c>
      <c r="G16" s="12">
        <f t="shared" si="7"/>
        <v>-597</v>
      </c>
      <c r="H16" s="70">
        <f t="shared" si="8"/>
        <v>-0.78552631578947374</v>
      </c>
      <c r="I16" s="12">
        <f t="shared" si="9"/>
        <v>-89</v>
      </c>
      <c r="J16" s="56">
        <f t="shared" si="10"/>
        <v>-0.3531746031746032</v>
      </c>
    </row>
    <row r="17" spans="1:10" ht="15" customHeight="1">
      <c r="A17" s="10">
        <v>4</v>
      </c>
      <c r="B17" s="11" t="s">
        <v>72</v>
      </c>
      <c r="C17" s="12">
        <v>492</v>
      </c>
      <c r="D17" s="12">
        <v>341</v>
      </c>
      <c r="E17" s="12">
        <v>332</v>
      </c>
      <c r="F17" s="12">
        <v>272</v>
      </c>
      <c r="G17" s="12">
        <f t="shared" si="7"/>
        <v>-69</v>
      </c>
      <c r="H17" s="70">
        <f t="shared" si="8"/>
        <v>-0.20234604105571846</v>
      </c>
      <c r="I17" s="12">
        <f t="shared" si="9"/>
        <v>-60</v>
      </c>
      <c r="J17" s="56">
        <f t="shared" si="10"/>
        <v>-0.18072289156626506</v>
      </c>
    </row>
    <row r="18" spans="1:10" ht="15" customHeight="1">
      <c r="A18" s="10">
        <v>5</v>
      </c>
      <c r="B18" s="11" t="s">
        <v>103</v>
      </c>
      <c r="C18" s="12">
        <v>1106</v>
      </c>
      <c r="D18" s="12">
        <v>957</v>
      </c>
      <c r="E18" s="12">
        <v>626</v>
      </c>
      <c r="F18" s="12">
        <v>620</v>
      </c>
      <c r="G18" s="12">
        <f t="shared" si="7"/>
        <v>-337</v>
      </c>
      <c r="H18" s="70">
        <f t="shared" si="8"/>
        <v>-0.35214211076280044</v>
      </c>
      <c r="I18" s="12">
        <f t="shared" si="9"/>
        <v>-6</v>
      </c>
      <c r="J18" s="56">
        <f t="shared" si="10"/>
        <v>-9.5846645367412137E-3</v>
      </c>
    </row>
    <row r="19" spans="1:10" s="25" customFormat="1" ht="15" customHeight="1">
      <c r="A19" s="18">
        <v>6</v>
      </c>
      <c r="B19" s="19" t="s">
        <v>70</v>
      </c>
      <c r="C19" s="20">
        <v>317</v>
      </c>
      <c r="D19" s="20">
        <v>323</v>
      </c>
      <c r="E19" s="20">
        <v>284</v>
      </c>
      <c r="F19" s="20">
        <v>305</v>
      </c>
      <c r="G19" s="20">
        <f t="shared" si="7"/>
        <v>-18</v>
      </c>
      <c r="H19" s="70">
        <f t="shared" si="8"/>
        <v>-5.5727554179566562E-2</v>
      </c>
      <c r="I19" s="20">
        <f t="shared" si="9"/>
        <v>21</v>
      </c>
      <c r="J19" s="56">
        <f t="shared" si="10"/>
        <v>7.3943661971830985E-2</v>
      </c>
    </row>
    <row r="20" spans="1:10" ht="30" customHeight="1">
      <c r="A20" s="279" t="s">
        <v>162</v>
      </c>
      <c r="B20" s="300"/>
      <c r="C20" s="227">
        <f>SUM(C21:C28)</f>
        <v>6432</v>
      </c>
      <c r="D20" s="227">
        <f>SUM(D21:D28)</f>
        <v>6351</v>
      </c>
      <c r="E20" s="227">
        <f>SUM(E21:E28)</f>
        <v>5072</v>
      </c>
      <c r="F20" s="227">
        <f>SUM(F21:F28)</f>
        <v>4570</v>
      </c>
      <c r="G20" s="227">
        <f t="shared" si="7"/>
        <v>-1781</v>
      </c>
      <c r="H20" s="228">
        <f t="shared" si="8"/>
        <v>-0.28042827901117934</v>
      </c>
      <c r="I20" s="227">
        <f t="shared" si="9"/>
        <v>-502</v>
      </c>
      <c r="J20" s="229">
        <f t="shared" si="10"/>
        <v>-9.8974763406940058E-2</v>
      </c>
    </row>
    <row r="21" spans="1:10" ht="15" customHeight="1">
      <c r="A21" s="10">
        <v>1</v>
      </c>
      <c r="B21" s="11" t="s">
        <v>77</v>
      </c>
      <c r="C21" s="12">
        <v>270</v>
      </c>
      <c r="D21" s="12">
        <v>259</v>
      </c>
      <c r="E21" s="12">
        <v>202</v>
      </c>
      <c r="F21" s="12">
        <v>212</v>
      </c>
      <c r="G21" s="12">
        <f t="shared" ref="G21:G28" si="11">F21-D21</f>
        <v>-47</v>
      </c>
      <c r="H21" s="70">
        <f t="shared" ref="H21:H28" si="12">G21/D21</f>
        <v>-0.18146718146718147</v>
      </c>
      <c r="I21" s="12">
        <f t="shared" ref="I21:I28" si="13">F21-E21</f>
        <v>10</v>
      </c>
      <c r="J21" s="56">
        <f t="shared" ref="J21:J28" si="14">I21/E21</f>
        <v>4.9504950495049507E-2</v>
      </c>
    </row>
    <row r="22" spans="1:10" ht="15" customHeight="1">
      <c r="A22" s="10">
        <v>2</v>
      </c>
      <c r="B22" s="11" t="s">
        <v>78</v>
      </c>
      <c r="C22" s="12">
        <v>560</v>
      </c>
      <c r="D22" s="12">
        <v>586</v>
      </c>
      <c r="E22" s="12">
        <v>345</v>
      </c>
      <c r="F22" s="12">
        <v>335</v>
      </c>
      <c r="G22" s="12">
        <f t="shared" si="11"/>
        <v>-251</v>
      </c>
      <c r="H22" s="70">
        <f t="shared" si="12"/>
        <v>-0.42832764505119453</v>
      </c>
      <c r="I22" s="12">
        <f t="shared" si="13"/>
        <v>-10</v>
      </c>
      <c r="J22" s="56">
        <f t="shared" si="14"/>
        <v>-2.8985507246376812E-2</v>
      </c>
    </row>
    <row r="23" spans="1:10" ht="15" customHeight="1">
      <c r="A23" s="10">
        <v>3</v>
      </c>
      <c r="B23" s="11" t="s">
        <v>79</v>
      </c>
      <c r="C23" s="12">
        <v>310</v>
      </c>
      <c r="D23" s="12">
        <v>271</v>
      </c>
      <c r="E23" s="12">
        <v>154</v>
      </c>
      <c r="F23" s="12">
        <v>169</v>
      </c>
      <c r="G23" s="12">
        <f t="shared" si="11"/>
        <v>-102</v>
      </c>
      <c r="H23" s="70">
        <f t="shared" si="12"/>
        <v>-0.37638376383763839</v>
      </c>
      <c r="I23" s="12">
        <f t="shared" si="13"/>
        <v>15</v>
      </c>
      <c r="J23" s="56">
        <f t="shared" si="14"/>
        <v>9.7402597402597407E-2</v>
      </c>
    </row>
    <row r="24" spans="1:10" ht="15" customHeight="1">
      <c r="A24" s="10">
        <v>4</v>
      </c>
      <c r="B24" s="11" t="s">
        <v>106</v>
      </c>
      <c r="C24" s="12">
        <v>387</v>
      </c>
      <c r="D24" s="12">
        <v>287</v>
      </c>
      <c r="E24" s="12">
        <v>241</v>
      </c>
      <c r="F24" s="12">
        <v>269</v>
      </c>
      <c r="G24" s="12">
        <f t="shared" si="11"/>
        <v>-18</v>
      </c>
      <c r="H24" s="70">
        <f t="shared" si="12"/>
        <v>-6.2717770034843204E-2</v>
      </c>
      <c r="I24" s="12">
        <f t="shared" si="13"/>
        <v>28</v>
      </c>
      <c r="J24" s="56">
        <f t="shared" si="14"/>
        <v>0.11618257261410789</v>
      </c>
    </row>
    <row r="25" spans="1:10" ht="15" customHeight="1">
      <c r="A25" s="10">
        <v>5</v>
      </c>
      <c r="B25" s="17" t="s">
        <v>81</v>
      </c>
      <c r="C25" s="12">
        <v>1643</v>
      </c>
      <c r="D25" s="12">
        <v>1732</v>
      </c>
      <c r="E25" s="12">
        <v>1431</v>
      </c>
      <c r="F25" s="12">
        <v>1290</v>
      </c>
      <c r="G25" s="12">
        <f t="shared" si="11"/>
        <v>-442</v>
      </c>
      <c r="H25" s="70">
        <f t="shared" si="12"/>
        <v>-0.25519630484988454</v>
      </c>
      <c r="I25" s="12">
        <f t="shared" si="13"/>
        <v>-141</v>
      </c>
      <c r="J25" s="56">
        <f t="shared" si="14"/>
        <v>-9.853249475890985E-2</v>
      </c>
    </row>
    <row r="26" spans="1:10" ht="15" customHeight="1">
      <c r="A26" s="10">
        <v>6</v>
      </c>
      <c r="B26" s="11" t="s">
        <v>83</v>
      </c>
      <c r="C26" s="12">
        <v>490</v>
      </c>
      <c r="D26" s="12">
        <v>544</v>
      </c>
      <c r="E26" s="12">
        <v>364</v>
      </c>
      <c r="F26" s="12">
        <v>89</v>
      </c>
      <c r="G26" s="12">
        <f t="shared" si="11"/>
        <v>-455</v>
      </c>
      <c r="H26" s="70">
        <f t="shared" si="12"/>
        <v>-0.83639705882352944</v>
      </c>
      <c r="I26" s="12">
        <f t="shared" si="13"/>
        <v>-275</v>
      </c>
      <c r="J26" s="56">
        <f t="shared" si="14"/>
        <v>-0.75549450549450547</v>
      </c>
    </row>
    <row r="27" spans="1:10" ht="15" customHeight="1">
      <c r="A27" s="10">
        <v>7</v>
      </c>
      <c r="B27" s="11" t="s">
        <v>84</v>
      </c>
      <c r="C27" s="12">
        <v>355</v>
      </c>
      <c r="D27" s="12">
        <v>224</v>
      </c>
      <c r="E27" s="12">
        <v>249</v>
      </c>
      <c r="F27" s="12">
        <v>277</v>
      </c>
      <c r="G27" s="12">
        <f t="shared" si="11"/>
        <v>53</v>
      </c>
      <c r="H27" s="70">
        <f t="shared" si="12"/>
        <v>0.23660714285714285</v>
      </c>
      <c r="I27" s="12">
        <f t="shared" si="13"/>
        <v>28</v>
      </c>
      <c r="J27" s="56">
        <f t="shared" si="14"/>
        <v>0.11244979919678715</v>
      </c>
    </row>
    <row r="28" spans="1:10" s="25" customFormat="1" ht="15" customHeight="1">
      <c r="A28" s="18">
        <v>8</v>
      </c>
      <c r="B28" s="19" t="s">
        <v>107</v>
      </c>
      <c r="C28" s="20">
        <v>2417</v>
      </c>
      <c r="D28" s="20">
        <v>2448</v>
      </c>
      <c r="E28" s="20">
        <v>2086</v>
      </c>
      <c r="F28" s="20">
        <v>1929</v>
      </c>
      <c r="G28" s="20">
        <f t="shared" si="11"/>
        <v>-519</v>
      </c>
      <c r="H28" s="70">
        <f t="shared" si="12"/>
        <v>-0.21200980392156862</v>
      </c>
      <c r="I28" s="20">
        <f t="shared" si="13"/>
        <v>-157</v>
      </c>
      <c r="J28" s="56">
        <f t="shared" si="14"/>
        <v>-7.5263662511984658E-2</v>
      </c>
    </row>
    <row r="29" spans="1:10" s="25" customFormat="1" ht="30" customHeight="1">
      <c r="A29" s="279" t="s">
        <v>126</v>
      </c>
      <c r="B29" s="280"/>
      <c r="C29" s="227">
        <f>C30</f>
        <v>10737</v>
      </c>
      <c r="D29" s="227">
        <f>D30</f>
        <v>10267</v>
      </c>
      <c r="E29" s="227">
        <f>E30</f>
        <v>8089</v>
      </c>
      <c r="F29" s="227">
        <f>F30</f>
        <v>7409</v>
      </c>
      <c r="G29" s="227">
        <f>F29-D29</f>
        <v>-2858</v>
      </c>
      <c r="H29" s="228">
        <f>G29/D29</f>
        <v>-0.27836758546800427</v>
      </c>
      <c r="I29" s="227">
        <f>F29-E29</f>
        <v>-680</v>
      </c>
      <c r="J29" s="229">
        <f>I29/E29</f>
        <v>-8.4064779329954264E-2</v>
      </c>
    </row>
    <row r="30" spans="1:10" s="25" customFormat="1" ht="15" customHeight="1">
      <c r="A30" s="18">
        <v>1</v>
      </c>
      <c r="B30" s="19" t="s">
        <v>127</v>
      </c>
      <c r="C30" s="20">
        <v>10737</v>
      </c>
      <c r="D30" s="20">
        <v>10267</v>
      </c>
      <c r="E30" s="20">
        <v>8089</v>
      </c>
      <c r="F30" s="20">
        <v>7409</v>
      </c>
      <c r="G30" s="20">
        <f>F30-D30</f>
        <v>-2858</v>
      </c>
      <c r="H30" s="70">
        <f>G30/D30</f>
        <v>-0.27836758546800427</v>
      </c>
      <c r="I30" s="20">
        <f>F30-E30</f>
        <v>-680</v>
      </c>
      <c r="J30" s="56">
        <f>I30/E30</f>
        <v>-8.4064779329954264E-2</v>
      </c>
    </row>
    <row r="31" spans="1:10" ht="30" customHeight="1">
      <c r="A31" s="279" t="s">
        <v>163</v>
      </c>
      <c r="B31" s="300"/>
      <c r="C31" s="227">
        <f>SUM(C32:C37)</f>
        <v>6457</v>
      </c>
      <c r="D31" s="227">
        <f>SUM(D32:D37)</f>
        <v>6218</v>
      </c>
      <c r="E31" s="227">
        <f>SUM(E32:E37)</f>
        <v>4557</v>
      </c>
      <c r="F31" s="227">
        <f>SUM(F32:F37)</f>
        <v>4762</v>
      </c>
      <c r="G31" s="227">
        <f>F31-D31</f>
        <v>-1456</v>
      </c>
      <c r="H31" s="228">
        <f>G31/D31</f>
        <v>-0.23415889353489869</v>
      </c>
      <c r="I31" s="227">
        <f>F31-E31</f>
        <v>205</v>
      </c>
      <c r="J31" s="229">
        <f>I31/E31</f>
        <v>4.4985736229975863E-2</v>
      </c>
    </row>
    <row r="32" spans="1:10" ht="15" customHeight="1">
      <c r="A32" s="104">
        <v>1</v>
      </c>
      <c r="B32" s="11" t="s">
        <v>89</v>
      </c>
      <c r="C32" s="12">
        <v>620</v>
      </c>
      <c r="D32" s="12">
        <v>581</v>
      </c>
      <c r="E32" s="12">
        <v>484</v>
      </c>
      <c r="F32" s="12">
        <v>524</v>
      </c>
      <c r="G32" s="12">
        <f t="shared" ref="G32:G37" si="15">F32-D32</f>
        <v>-57</v>
      </c>
      <c r="H32" s="70">
        <f t="shared" ref="H32:H37" si="16">G32/D32</f>
        <v>-9.8106712564543896E-2</v>
      </c>
      <c r="I32" s="12">
        <f t="shared" ref="I32:I37" si="17">F32-E32</f>
        <v>40</v>
      </c>
      <c r="J32" s="56">
        <f t="shared" ref="J32:J37" si="18">I32/E32</f>
        <v>8.2644628099173556E-2</v>
      </c>
    </row>
    <row r="33" spans="1:10" ht="15" customHeight="1">
      <c r="A33" s="10">
        <v>2</v>
      </c>
      <c r="B33" s="11" t="s">
        <v>92</v>
      </c>
      <c r="C33" s="12">
        <v>898</v>
      </c>
      <c r="D33" s="12">
        <v>816</v>
      </c>
      <c r="E33" s="12">
        <v>585</v>
      </c>
      <c r="F33" s="12">
        <v>638</v>
      </c>
      <c r="G33" s="12">
        <f t="shared" si="15"/>
        <v>-178</v>
      </c>
      <c r="H33" s="70">
        <f t="shared" si="16"/>
        <v>-0.21813725490196079</v>
      </c>
      <c r="I33" s="12">
        <f t="shared" si="17"/>
        <v>53</v>
      </c>
      <c r="J33" s="56">
        <f t="shared" si="18"/>
        <v>9.0598290598290596E-2</v>
      </c>
    </row>
    <row r="34" spans="1:10" ht="15" customHeight="1">
      <c r="A34" s="104">
        <v>3</v>
      </c>
      <c r="B34" s="11" t="s">
        <v>93</v>
      </c>
      <c r="C34" s="12">
        <v>1090</v>
      </c>
      <c r="D34" s="12">
        <v>1097</v>
      </c>
      <c r="E34" s="12">
        <v>748</v>
      </c>
      <c r="F34" s="12">
        <v>680</v>
      </c>
      <c r="G34" s="12">
        <f t="shared" si="15"/>
        <v>-417</v>
      </c>
      <c r="H34" s="70">
        <f t="shared" si="16"/>
        <v>-0.38012762078395623</v>
      </c>
      <c r="I34" s="12">
        <f t="shared" si="17"/>
        <v>-68</v>
      </c>
      <c r="J34" s="56">
        <f t="shared" si="18"/>
        <v>-9.0909090909090912E-2</v>
      </c>
    </row>
    <row r="35" spans="1:10" ht="15" customHeight="1">
      <c r="A35" s="10">
        <v>4</v>
      </c>
      <c r="B35" s="11" t="s">
        <v>94</v>
      </c>
      <c r="C35" s="12">
        <v>702</v>
      </c>
      <c r="D35" s="12">
        <v>628</v>
      </c>
      <c r="E35" s="12">
        <v>238</v>
      </c>
      <c r="F35" s="12">
        <v>425</v>
      </c>
      <c r="G35" s="12">
        <f t="shared" si="15"/>
        <v>-203</v>
      </c>
      <c r="H35" s="70">
        <f t="shared" si="16"/>
        <v>-0.32324840764331209</v>
      </c>
      <c r="I35" s="12">
        <f t="shared" si="17"/>
        <v>187</v>
      </c>
      <c r="J35" s="56">
        <f t="shared" si="18"/>
        <v>0.7857142857142857</v>
      </c>
    </row>
    <row r="36" spans="1:10" ht="15" customHeight="1">
      <c r="A36" s="104">
        <v>5</v>
      </c>
      <c r="B36" s="11" t="s">
        <v>95</v>
      </c>
      <c r="C36" s="12">
        <v>1102</v>
      </c>
      <c r="D36" s="12">
        <v>1011</v>
      </c>
      <c r="E36" s="12">
        <v>733</v>
      </c>
      <c r="F36" s="12">
        <v>632</v>
      </c>
      <c r="G36" s="12">
        <f t="shared" si="15"/>
        <v>-379</v>
      </c>
      <c r="H36" s="70">
        <f t="shared" si="16"/>
        <v>-0.37487636003956476</v>
      </c>
      <c r="I36" s="12">
        <f t="shared" si="17"/>
        <v>-101</v>
      </c>
      <c r="J36" s="56">
        <f t="shared" si="18"/>
        <v>-0.1377899045020464</v>
      </c>
    </row>
    <row r="37" spans="1:10" ht="15" customHeight="1">
      <c r="A37" s="10">
        <v>6</v>
      </c>
      <c r="B37" s="11" t="s">
        <v>102</v>
      </c>
      <c r="C37" s="12">
        <v>2045</v>
      </c>
      <c r="D37" s="12">
        <v>2085</v>
      </c>
      <c r="E37" s="12">
        <v>1769</v>
      </c>
      <c r="F37" s="12">
        <v>1863</v>
      </c>
      <c r="G37" s="12">
        <f t="shared" si="15"/>
        <v>-222</v>
      </c>
      <c r="H37" s="70">
        <f t="shared" si="16"/>
        <v>-0.10647482014388489</v>
      </c>
      <c r="I37" s="12">
        <f t="shared" si="17"/>
        <v>94</v>
      </c>
      <c r="J37" s="56">
        <f t="shared" si="18"/>
        <v>5.3137365743357833E-2</v>
      </c>
    </row>
    <row r="38" spans="1:10" ht="30" customHeight="1">
      <c r="A38" s="279" t="s">
        <v>164</v>
      </c>
      <c r="B38" s="300"/>
      <c r="C38" s="227">
        <f>SUM(C39:C45)</f>
        <v>5533</v>
      </c>
      <c r="D38" s="227">
        <f>SUM(D39:D45)</f>
        <v>4531</v>
      </c>
      <c r="E38" s="227">
        <f>SUM(E39:E45)</f>
        <v>3860</v>
      </c>
      <c r="F38" s="227">
        <f>SUM(F39:F45)</f>
        <v>3635</v>
      </c>
      <c r="G38" s="227">
        <f>F38-D38</f>
        <v>-896</v>
      </c>
      <c r="H38" s="228">
        <f>G38/D38</f>
        <v>-0.19774884131538292</v>
      </c>
      <c r="I38" s="227">
        <f>F38-E38</f>
        <v>-225</v>
      </c>
      <c r="J38" s="229">
        <f>I38/E38</f>
        <v>-5.8290155440414507E-2</v>
      </c>
    </row>
    <row r="39" spans="1:10" ht="15" customHeight="1">
      <c r="A39" s="10">
        <v>1</v>
      </c>
      <c r="B39" s="11" t="s">
        <v>90</v>
      </c>
      <c r="C39" s="12">
        <v>534</v>
      </c>
      <c r="D39" s="12">
        <v>316</v>
      </c>
      <c r="E39" s="12">
        <v>321</v>
      </c>
      <c r="F39" s="12">
        <v>369</v>
      </c>
      <c r="G39" s="12">
        <f t="shared" ref="G39:G45" si="19">F39-D39</f>
        <v>53</v>
      </c>
      <c r="H39" s="70">
        <f t="shared" ref="H39:H45" si="20">G39/D39</f>
        <v>0.16772151898734178</v>
      </c>
      <c r="I39" s="12">
        <f t="shared" ref="I39:I45" si="21">F39-E39</f>
        <v>48</v>
      </c>
      <c r="J39" s="56">
        <f t="shared" ref="J39:J45" si="22">I39/E39</f>
        <v>0.14953271028037382</v>
      </c>
    </row>
    <row r="40" spans="1:10" ht="15" customHeight="1">
      <c r="A40" s="10">
        <v>2</v>
      </c>
      <c r="B40" s="11" t="s">
        <v>91</v>
      </c>
      <c r="C40" s="12">
        <v>831</v>
      </c>
      <c r="D40" s="12">
        <v>592</v>
      </c>
      <c r="E40" s="12">
        <v>444</v>
      </c>
      <c r="F40" s="12">
        <v>450</v>
      </c>
      <c r="G40" s="12">
        <f t="shared" si="19"/>
        <v>-142</v>
      </c>
      <c r="H40" s="70">
        <f t="shared" si="20"/>
        <v>-0.23986486486486486</v>
      </c>
      <c r="I40" s="12">
        <f t="shared" si="21"/>
        <v>6</v>
      </c>
      <c r="J40" s="56">
        <f t="shared" si="22"/>
        <v>1.3513513513513514E-2</v>
      </c>
    </row>
    <row r="41" spans="1:10" ht="15" customHeight="1">
      <c r="A41" s="10">
        <v>3</v>
      </c>
      <c r="B41" s="11" t="s">
        <v>96</v>
      </c>
      <c r="C41" s="12">
        <v>1050</v>
      </c>
      <c r="D41" s="12">
        <v>898</v>
      </c>
      <c r="E41" s="12">
        <v>838</v>
      </c>
      <c r="F41" s="12">
        <v>720</v>
      </c>
      <c r="G41" s="12">
        <f t="shared" si="19"/>
        <v>-178</v>
      </c>
      <c r="H41" s="70">
        <f t="shared" si="20"/>
        <v>-0.19821826280623608</v>
      </c>
      <c r="I41" s="12">
        <f t="shared" si="21"/>
        <v>-118</v>
      </c>
      <c r="J41" s="56">
        <f t="shared" si="22"/>
        <v>-0.14081145584725538</v>
      </c>
    </row>
    <row r="42" spans="1:10" ht="15" customHeight="1">
      <c r="A42" s="10">
        <v>4</v>
      </c>
      <c r="B42" s="11" t="s">
        <v>97</v>
      </c>
      <c r="C42" s="12">
        <v>976</v>
      </c>
      <c r="D42" s="12">
        <v>682</v>
      </c>
      <c r="E42" s="12">
        <v>611</v>
      </c>
      <c r="F42" s="12">
        <v>645</v>
      </c>
      <c r="G42" s="12">
        <f t="shared" si="19"/>
        <v>-37</v>
      </c>
      <c r="H42" s="70">
        <f t="shared" si="20"/>
        <v>-5.4252199413489736E-2</v>
      </c>
      <c r="I42" s="12">
        <f t="shared" si="21"/>
        <v>34</v>
      </c>
      <c r="J42" s="56">
        <f t="shared" si="22"/>
        <v>5.5646481178396073E-2</v>
      </c>
    </row>
    <row r="43" spans="1:10" ht="15" customHeight="1">
      <c r="A43" s="10">
        <v>5</v>
      </c>
      <c r="B43" s="11" t="s">
        <v>99</v>
      </c>
      <c r="C43" s="12">
        <v>855</v>
      </c>
      <c r="D43" s="12">
        <v>945</v>
      </c>
      <c r="E43" s="12">
        <v>713</v>
      </c>
      <c r="F43" s="12">
        <v>601</v>
      </c>
      <c r="G43" s="12">
        <f t="shared" si="19"/>
        <v>-344</v>
      </c>
      <c r="H43" s="70">
        <f t="shared" si="20"/>
        <v>-0.36402116402116402</v>
      </c>
      <c r="I43" s="12">
        <f t="shared" si="21"/>
        <v>-112</v>
      </c>
      <c r="J43" s="56">
        <f t="shared" si="22"/>
        <v>-0.15708274894810659</v>
      </c>
    </row>
    <row r="44" spans="1:10" ht="15" customHeight="1">
      <c r="A44" s="10">
        <v>6</v>
      </c>
      <c r="B44" s="11" t="s">
        <v>100</v>
      </c>
      <c r="C44" s="12">
        <v>741</v>
      </c>
      <c r="D44" s="12">
        <v>477</v>
      </c>
      <c r="E44" s="12">
        <v>449</v>
      </c>
      <c r="F44" s="12">
        <v>355</v>
      </c>
      <c r="G44" s="12">
        <f t="shared" si="19"/>
        <v>-122</v>
      </c>
      <c r="H44" s="70">
        <f t="shared" si="20"/>
        <v>-0.25576519916142559</v>
      </c>
      <c r="I44" s="12">
        <f t="shared" si="21"/>
        <v>-94</v>
      </c>
      <c r="J44" s="56">
        <f t="shared" si="22"/>
        <v>-0.20935412026726058</v>
      </c>
    </row>
    <row r="45" spans="1:10" ht="15" customHeight="1">
      <c r="A45" s="10">
        <v>7</v>
      </c>
      <c r="B45" s="11" t="s">
        <v>104</v>
      </c>
      <c r="C45" s="12">
        <v>546</v>
      </c>
      <c r="D45" s="12">
        <v>621</v>
      </c>
      <c r="E45" s="12">
        <v>484</v>
      </c>
      <c r="F45" s="12">
        <v>495</v>
      </c>
      <c r="G45" s="12">
        <f t="shared" si="19"/>
        <v>-126</v>
      </c>
      <c r="H45" s="70">
        <f t="shared" si="20"/>
        <v>-0.20289855072463769</v>
      </c>
      <c r="I45" s="12">
        <f t="shared" si="21"/>
        <v>11</v>
      </c>
      <c r="J45" s="56">
        <f t="shared" si="22"/>
        <v>2.2727272727272728E-2</v>
      </c>
    </row>
    <row r="46" spans="1:10" ht="30" customHeight="1">
      <c r="A46" s="279" t="s">
        <v>165</v>
      </c>
      <c r="B46" s="300"/>
      <c r="C46" s="227">
        <f t="shared" ref="C46:D46" si="23">SUM(C47:C50)</f>
        <v>3529</v>
      </c>
      <c r="D46" s="227">
        <f t="shared" si="23"/>
        <v>3233</v>
      </c>
      <c r="E46" s="227">
        <f t="shared" ref="E46:F46" si="24">SUM(E47:E50)</f>
        <v>2397</v>
      </c>
      <c r="F46" s="227">
        <f t="shared" si="24"/>
        <v>2229</v>
      </c>
      <c r="G46" s="227">
        <f>F46-D46</f>
        <v>-1004</v>
      </c>
      <c r="H46" s="228">
        <f>G46/D46</f>
        <v>-0.31054747912155894</v>
      </c>
      <c r="I46" s="227">
        <f>F46-E46</f>
        <v>-168</v>
      </c>
      <c r="J46" s="229">
        <f>I46/E46</f>
        <v>-7.0087609511889859E-2</v>
      </c>
    </row>
    <row r="47" spans="1:10" ht="15" customHeight="1">
      <c r="A47" s="10">
        <v>1</v>
      </c>
      <c r="B47" s="11" t="s">
        <v>73</v>
      </c>
      <c r="C47" s="12">
        <v>435</v>
      </c>
      <c r="D47" s="12">
        <v>284</v>
      </c>
      <c r="E47" s="12">
        <v>157</v>
      </c>
      <c r="F47" s="12">
        <v>159</v>
      </c>
      <c r="G47" s="12">
        <f t="shared" ref="G47:G50" si="25">F47-D47</f>
        <v>-125</v>
      </c>
      <c r="H47" s="70">
        <f t="shared" ref="H47:H50" si="26">G47/D47</f>
        <v>-0.44014084507042256</v>
      </c>
      <c r="I47" s="12">
        <f t="shared" ref="I47:I50" si="27">F47-E47</f>
        <v>2</v>
      </c>
      <c r="J47" s="56">
        <f t="shared" ref="J47:J50" si="28">I47/E47</f>
        <v>1.2738853503184714E-2</v>
      </c>
    </row>
    <row r="48" spans="1:10" ht="15" customHeight="1">
      <c r="A48" s="10">
        <v>2</v>
      </c>
      <c r="B48" s="17" t="s">
        <v>74</v>
      </c>
      <c r="C48" s="12">
        <v>1354</v>
      </c>
      <c r="D48" s="12">
        <v>1328</v>
      </c>
      <c r="E48" s="12">
        <v>908</v>
      </c>
      <c r="F48" s="12">
        <v>847</v>
      </c>
      <c r="G48" s="12">
        <f t="shared" si="25"/>
        <v>-481</v>
      </c>
      <c r="H48" s="70">
        <f t="shared" si="26"/>
        <v>-0.3621987951807229</v>
      </c>
      <c r="I48" s="12">
        <f t="shared" si="27"/>
        <v>-61</v>
      </c>
      <c r="J48" s="56">
        <f t="shared" si="28"/>
        <v>-6.71806167400881E-2</v>
      </c>
    </row>
    <row r="49" spans="1:10" ht="15" customHeight="1">
      <c r="A49" s="10">
        <v>3</v>
      </c>
      <c r="B49" s="11" t="s">
        <v>76</v>
      </c>
      <c r="C49" s="12">
        <v>430</v>
      </c>
      <c r="D49" s="12">
        <v>108</v>
      </c>
      <c r="E49" s="12">
        <v>43</v>
      </c>
      <c r="F49" s="12">
        <v>268</v>
      </c>
      <c r="G49" s="12">
        <f t="shared" si="25"/>
        <v>160</v>
      </c>
      <c r="H49" s="70">
        <f t="shared" si="26"/>
        <v>1.4814814814814814</v>
      </c>
      <c r="I49" s="12">
        <f t="shared" si="27"/>
        <v>225</v>
      </c>
      <c r="J49" s="56">
        <f t="shared" si="28"/>
        <v>5.2325581395348841</v>
      </c>
    </row>
    <row r="50" spans="1:10" s="25" customFormat="1" ht="15" customHeight="1">
      <c r="A50" s="18">
        <v>4</v>
      </c>
      <c r="B50" s="19" t="s">
        <v>75</v>
      </c>
      <c r="C50" s="20">
        <v>1310</v>
      </c>
      <c r="D50" s="20">
        <v>1513</v>
      </c>
      <c r="E50" s="20">
        <v>1289</v>
      </c>
      <c r="F50" s="20">
        <v>955</v>
      </c>
      <c r="G50" s="20">
        <f t="shared" si="25"/>
        <v>-558</v>
      </c>
      <c r="H50" s="70">
        <f t="shared" si="26"/>
        <v>-0.36880370125578321</v>
      </c>
      <c r="I50" s="20">
        <f t="shared" si="27"/>
        <v>-334</v>
      </c>
      <c r="J50" s="56">
        <f t="shared" si="28"/>
        <v>-0.25911559348332042</v>
      </c>
    </row>
    <row r="51" spans="1:10" ht="30" customHeight="1">
      <c r="A51" s="279" t="s">
        <v>166</v>
      </c>
      <c r="B51" s="300"/>
      <c r="C51" s="227">
        <f>SUM(C52:C56)</f>
        <v>2217</v>
      </c>
      <c r="D51" s="227">
        <f>SUM(D52:D56)</f>
        <v>2748</v>
      </c>
      <c r="E51" s="227">
        <f>SUM(E52:E56)</f>
        <v>2161</v>
      </c>
      <c r="F51" s="227">
        <f>SUM(F52:F56)</f>
        <v>2069</v>
      </c>
      <c r="G51" s="227">
        <f>F51-D51</f>
        <v>-679</v>
      </c>
      <c r="H51" s="228">
        <f>G51/D51</f>
        <v>-0.24708879184861718</v>
      </c>
      <c r="I51" s="227">
        <f>F51-E51</f>
        <v>-92</v>
      </c>
      <c r="J51" s="229">
        <f>I51/E51</f>
        <v>-4.257288292457196E-2</v>
      </c>
    </row>
    <row r="52" spans="1:10" ht="15" customHeight="1">
      <c r="A52" s="10">
        <v>1</v>
      </c>
      <c r="B52" s="11" t="s">
        <v>108</v>
      </c>
      <c r="C52" s="12">
        <v>336</v>
      </c>
      <c r="D52" s="12">
        <v>290</v>
      </c>
      <c r="E52" s="12">
        <v>297</v>
      </c>
      <c r="F52" s="12">
        <v>280</v>
      </c>
      <c r="G52" s="12">
        <f t="shared" ref="G52:G56" si="29">F52-D52</f>
        <v>-10</v>
      </c>
      <c r="H52" s="70">
        <f t="shared" ref="H52:H56" si="30">G52/D52</f>
        <v>-3.4482758620689655E-2</v>
      </c>
      <c r="I52" s="12">
        <f t="shared" ref="I52:I56" si="31">F52-E52</f>
        <v>-17</v>
      </c>
      <c r="J52" s="56">
        <f t="shared" ref="J52:J56" si="32">I52/E52</f>
        <v>-5.7239057239057242E-2</v>
      </c>
    </row>
    <row r="53" spans="1:10" ht="15" customHeight="1">
      <c r="A53" s="10">
        <v>2</v>
      </c>
      <c r="B53" s="17" t="s">
        <v>86</v>
      </c>
      <c r="C53" s="12">
        <v>545</v>
      </c>
      <c r="D53" s="12">
        <v>717</v>
      </c>
      <c r="E53" s="12">
        <v>558</v>
      </c>
      <c r="F53" s="12">
        <v>491</v>
      </c>
      <c r="G53" s="12">
        <f t="shared" si="29"/>
        <v>-226</v>
      </c>
      <c r="H53" s="70">
        <f t="shared" si="30"/>
        <v>-0.31520223152022314</v>
      </c>
      <c r="I53" s="12">
        <f t="shared" si="31"/>
        <v>-67</v>
      </c>
      <c r="J53" s="56">
        <f t="shared" si="32"/>
        <v>-0.12007168458781362</v>
      </c>
    </row>
    <row r="54" spans="1:10" ht="15" customHeight="1">
      <c r="A54" s="10">
        <v>3</v>
      </c>
      <c r="B54" s="11" t="s">
        <v>88</v>
      </c>
      <c r="C54" s="12">
        <v>226</v>
      </c>
      <c r="D54" s="12">
        <v>320</v>
      </c>
      <c r="E54" s="12">
        <v>280</v>
      </c>
      <c r="F54" s="12">
        <v>309</v>
      </c>
      <c r="G54" s="12">
        <f t="shared" si="29"/>
        <v>-11</v>
      </c>
      <c r="H54" s="70">
        <f t="shared" si="30"/>
        <v>-3.4375000000000003E-2</v>
      </c>
      <c r="I54" s="12">
        <f t="shared" si="31"/>
        <v>29</v>
      </c>
      <c r="J54" s="56">
        <f t="shared" si="32"/>
        <v>0.10357142857142858</v>
      </c>
    </row>
    <row r="55" spans="1:10" ht="15" customHeight="1">
      <c r="A55" s="10">
        <v>4</v>
      </c>
      <c r="B55" s="11" t="s">
        <v>101</v>
      </c>
      <c r="C55" s="12">
        <v>562</v>
      </c>
      <c r="D55" s="12">
        <v>608</v>
      </c>
      <c r="E55" s="12">
        <v>457</v>
      </c>
      <c r="F55" s="12">
        <v>458</v>
      </c>
      <c r="G55" s="12">
        <f t="shared" si="29"/>
        <v>-150</v>
      </c>
      <c r="H55" s="70">
        <f t="shared" si="30"/>
        <v>-0.24671052631578946</v>
      </c>
      <c r="I55" s="12">
        <f t="shared" si="31"/>
        <v>1</v>
      </c>
      <c r="J55" s="56">
        <f t="shared" si="32"/>
        <v>2.1881838074398249E-3</v>
      </c>
    </row>
    <row r="56" spans="1:10" s="25" customFormat="1" ht="15" customHeight="1" thickBot="1">
      <c r="A56" s="27">
        <v>5</v>
      </c>
      <c r="B56" s="28" t="s">
        <v>109</v>
      </c>
      <c r="C56" s="29">
        <v>548</v>
      </c>
      <c r="D56" s="29">
        <v>813</v>
      </c>
      <c r="E56" s="29">
        <v>569</v>
      </c>
      <c r="F56" s="29">
        <v>531</v>
      </c>
      <c r="G56" s="29">
        <f t="shared" si="29"/>
        <v>-282</v>
      </c>
      <c r="H56" s="71">
        <f t="shared" si="30"/>
        <v>-0.34686346863468637</v>
      </c>
      <c r="I56" s="29">
        <f t="shared" si="31"/>
        <v>-38</v>
      </c>
      <c r="J56" s="72">
        <f t="shared" si="32"/>
        <v>-6.6783831282952552E-2</v>
      </c>
    </row>
    <row r="57" spans="1:10" ht="13.5" thickTop="1"/>
  </sheetData>
  <mergeCells count="19">
    <mergeCell ref="F3:F4"/>
    <mergeCell ref="A38:B38"/>
    <mergeCell ref="A1:J1"/>
    <mergeCell ref="A2:J2"/>
    <mergeCell ref="A29:B29"/>
    <mergeCell ref="A7:B7"/>
    <mergeCell ref="C3:C4"/>
    <mergeCell ref="D3:D4"/>
    <mergeCell ref="E3:E4"/>
    <mergeCell ref="G3:J3"/>
    <mergeCell ref="A51:B51"/>
    <mergeCell ref="A31:B31"/>
    <mergeCell ref="A20:B20"/>
    <mergeCell ref="A6:B6"/>
    <mergeCell ref="A3:A4"/>
    <mergeCell ref="B3:B4"/>
    <mergeCell ref="A5:B5"/>
    <mergeCell ref="A13:B13"/>
    <mergeCell ref="A46:B46"/>
  </mergeCells>
  <phoneticPr fontId="5" type="noConversion"/>
  <printOptions horizontalCentered="1" verticalCentered="1"/>
  <pageMargins left="0.78740157480314965" right="0.39370078740157483" top="0.59055118110236227" bottom="0.59055118110236227" header="0" footer="0"/>
  <pageSetup paperSize="9" scale="74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zoomScaleNormal="100" zoomScaleSheetLayoutView="100" workbookViewId="0">
      <selection activeCell="K5" sqref="K5"/>
    </sheetView>
  </sheetViews>
  <sheetFormatPr defaultRowHeight="12.75"/>
  <cols>
    <col min="1" max="1" width="3.5703125" style="1" customWidth="1"/>
    <col min="2" max="2" width="25.85546875" style="1" customWidth="1"/>
    <col min="3" max="4" width="15.7109375" style="1" customWidth="1"/>
    <col min="5" max="5" width="17.5703125" style="1" customWidth="1"/>
    <col min="6" max="6" width="14.5703125" style="1" customWidth="1"/>
    <col min="7" max="7" width="17.28515625" style="1" customWidth="1"/>
    <col min="8" max="16384" width="9.140625" style="1"/>
  </cols>
  <sheetData>
    <row r="1" spans="1:11" ht="15.75">
      <c r="A1" s="285" t="s">
        <v>57</v>
      </c>
      <c r="B1" s="285"/>
      <c r="C1" s="285"/>
      <c r="D1" s="285"/>
      <c r="E1" s="285"/>
      <c r="F1" s="285"/>
      <c r="G1" s="285"/>
      <c r="H1" s="99"/>
      <c r="I1" s="100"/>
    </row>
    <row r="2" spans="1:11" ht="47.25" customHeight="1" thickBot="1">
      <c r="A2" s="321" t="s">
        <v>242</v>
      </c>
      <c r="B2" s="321"/>
      <c r="C2" s="321"/>
      <c r="D2" s="321"/>
      <c r="E2" s="321"/>
      <c r="F2" s="321"/>
      <c r="G2" s="321"/>
      <c r="H2" s="101"/>
      <c r="I2" s="101"/>
    </row>
    <row r="3" spans="1:11" ht="24" customHeight="1" thickTop="1">
      <c r="A3" s="288" t="s">
        <v>61</v>
      </c>
      <c r="B3" s="290" t="s">
        <v>62</v>
      </c>
      <c r="C3" s="317" t="s">
        <v>43</v>
      </c>
      <c r="D3" s="334" t="s">
        <v>119</v>
      </c>
      <c r="E3" s="334"/>
      <c r="F3" s="330" t="s">
        <v>58</v>
      </c>
      <c r="G3" s="332" t="s">
        <v>140</v>
      </c>
    </row>
    <row r="4" spans="1:11" ht="51.75" customHeight="1">
      <c r="A4" s="289"/>
      <c r="B4" s="291"/>
      <c r="C4" s="318"/>
      <c r="D4" s="258" t="s">
        <v>41</v>
      </c>
      <c r="E4" s="258" t="s">
        <v>44</v>
      </c>
      <c r="F4" s="331"/>
      <c r="G4" s="333"/>
    </row>
    <row r="5" spans="1:11" s="8" customFormat="1" ht="21" customHeight="1">
      <c r="A5" s="281" t="s">
        <v>110</v>
      </c>
      <c r="B5" s="282"/>
      <c r="C5" s="266">
        <v>1118441</v>
      </c>
      <c r="D5" s="266">
        <v>534030</v>
      </c>
      <c r="E5" s="266">
        <v>210652</v>
      </c>
      <c r="F5" s="5">
        <f>D5/C5</f>
        <v>0.47747713111375567</v>
      </c>
      <c r="G5" s="102">
        <f>E5/C5</f>
        <v>0.18834431141204588</v>
      </c>
      <c r="H5" s="103"/>
      <c r="I5" s="7"/>
      <c r="J5" s="7"/>
      <c r="K5" s="7"/>
    </row>
    <row r="6" spans="1:11" s="9" customFormat="1" ht="18.75" customHeight="1">
      <c r="A6" s="328" t="s">
        <v>63</v>
      </c>
      <c r="B6" s="329"/>
      <c r="C6" s="237">
        <f t="shared" ref="C6:E6" si="0">C7+C13+C20+C29+C31+C38+C46+C51</f>
        <v>132207</v>
      </c>
      <c r="D6" s="237">
        <f t="shared" si="0"/>
        <v>64399</v>
      </c>
      <c r="E6" s="237">
        <f t="shared" si="0"/>
        <v>28713</v>
      </c>
      <c r="F6" s="238">
        <f>D6/C6</f>
        <v>0.48710733924830002</v>
      </c>
      <c r="G6" s="251">
        <f>E6/C6</f>
        <v>0.21718214617985432</v>
      </c>
    </row>
    <row r="7" spans="1:11" ht="25.5" customHeight="1">
      <c r="A7" s="279" t="s">
        <v>167</v>
      </c>
      <c r="B7" s="300"/>
      <c r="C7" s="230">
        <f>SUM(C8:C12)</f>
        <v>13522</v>
      </c>
      <c r="D7" s="230">
        <f>SUM(D8:D12)</f>
        <v>6984</v>
      </c>
      <c r="E7" s="230">
        <f>SUM(E8:E12)</f>
        <v>2020</v>
      </c>
      <c r="F7" s="225">
        <f t="shared" ref="F7" si="1">D7/C7</f>
        <v>0.5164916432480402</v>
      </c>
      <c r="G7" s="235">
        <f t="shared" ref="G7" si="2">E7/C7</f>
        <v>0.14938618547552138</v>
      </c>
    </row>
    <row r="8" spans="1:11" ht="15" customHeight="1">
      <c r="A8" s="10">
        <v>1</v>
      </c>
      <c r="B8" s="11" t="s">
        <v>64</v>
      </c>
      <c r="C8" s="38">
        <v>3679</v>
      </c>
      <c r="D8" s="12">
        <v>1890</v>
      </c>
      <c r="E8" s="12">
        <v>554</v>
      </c>
      <c r="F8" s="40">
        <f>D8/C8</f>
        <v>0.51372655612938301</v>
      </c>
      <c r="G8" s="93">
        <f>E8/C8</f>
        <v>0.15058439793422126</v>
      </c>
    </row>
    <row r="9" spans="1:11" ht="15" customHeight="1">
      <c r="A9" s="10">
        <v>2</v>
      </c>
      <c r="B9" s="11" t="s">
        <v>65</v>
      </c>
      <c r="C9" s="38">
        <v>2470</v>
      </c>
      <c r="D9" s="12">
        <v>1351</v>
      </c>
      <c r="E9" s="12">
        <v>367</v>
      </c>
      <c r="F9" s="40">
        <f>D9/C9</f>
        <v>0.54696356275303648</v>
      </c>
      <c r="G9" s="93">
        <f>E9/C9</f>
        <v>0.148582995951417</v>
      </c>
    </row>
    <row r="10" spans="1:11" ht="15" customHeight="1">
      <c r="A10" s="10">
        <v>3</v>
      </c>
      <c r="B10" s="11" t="s">
        <v>66</v>
      </c>
      <c r="C10" s="38">
        <v>3188</v>
      </c>
      <c r="D10" s="12">
        <v>1615</v>
      </c>
      <c r="E10" s="12">
        <v>574</v>
      </c>
      <c r="F10" s="40">
        <f>D10/C10</f>
        <v>0.50658720200752827</v>
      </c>
      <c r="G10" s="93">
        <f>E10/C10</f>
        <v>0.18005018820577165</v>
      </c>
    </row>
    <row r="11" spans="1:11" ht="15" customHeight="1">
      <c r="A11" s="10">
        <v>4</v>
      </c>
      <c r="B11" s="11" t="s">
        <v>98</v>
      </c>
      <c r="C11" s="38">
        <v>2302</v>
      </c>
      <c r="D11" s="12">
        <v>1115</v>
      </c>
      <c r="E11" s="12">
        <v>237</v>
      </c>
      <c r="F11" s="40">
        <f>D11/C11</f>
        <v>0.4843614248479583</v>
      </c>
      <c r="G11" s="93">
        <f>E11/C11</f>
        <v>0.10295395308427455</v>
      </c>
    </row>
    <row r="12" spans="1:11" ht="15" customHeight="1">
      <c r="A12" s="10">
        <v>5</v>
      </c>
      <c r="B12" s="11" t="s">
        <v>67</v>
      </c>
      <c r="C12" s="38">
        <v>1883</v>
      </c>
      <c r="D12" s="12">
        <v>1013</v>
      </c>
      <c r="E12" s="12">
        <v>288</v>
      </c>
      <c r="F12" s="40">
        <f>D12/C12</f>
        <v>0.53797132235793943</v>
      </c>
      <c r="G12" s="93">
        <f>E12/C12</f>
        <v>0.15294742432288902</v>
      </c>
    </row>
    <row r="13" spans="1:11" ht="27" customHeight="1">
      <c r="A13" s="279" t="s">
        <v>161</v>
      </c>
      <c r="B13" s="300"/>
      <c r="C13" s="227">
        <f>SUM(C14:C19)</f>
        <v>13407</v>
      </c>
      <c r="D13" s="227">
        <f t="shared" ref="D13:E13" si="3">SUM(D14:D19)</f>
        <v>6035</v>
      </c>
      <c r="E13" s="227">
        <f t="shared" si="3"/>
        <v>2019</v>
      </c>
      <c r="F13" s="225">
        <f t="shared" ref="F13" si="4">D13/C13</f>
        <v>0.45013798761840829</v>
      </c>
      <c r="G13" s="235">
        <f t="shared" ref="G13" si="5">E13/C13</f>
        <v>0.15059297381964645</v>
      </c>
    </row>
    <row r="14" spans="1:11" ht="15" customHeight="1">
      <c r="A14" s="10">
        <v>1</v>
      </c>
      <c r="B14" s="11" t="s">
        <v>68</v>
      </c>
      <c r="C14" s="38">
        <v>1836</v>
      </c>
      <c r="D14" s="12">
        <v>812</v>
      </c>
      <c r="E14" s="12">
        <v>78</v>
      </c>
      <c r="F14" s="40">
        <f t="shared" ref="F14:F30" si="6">D14/C14</f>
        <v>0.44226579520697168</v>
      </c>
      <c r="G14" s="93">
        <f t="shared" ref="G14:G30" si="7">E14/C14</f>
        <v>4.2483660130718956E-2</v>
      </c>
    </row>
    <row r="15" spans="1:11" ht="15" customHeight="1">
      <c r="A15" s="10">
        <v>2</v>
      </c>
      <c r="B15" s="17" t="s">
        <v>69</v>
      </c>
      <c r="C15" s="38">
        <v>2932</v>
      </c>
      <c r="D15" s="12">
        <v>1403</v>
      </c>
      <c r="E15" s="12">
        <v>581</v>
      </c>
      <c r="F15" s="40">
        <f t="shared" si="6"/>
        <v>0.47851296043656205</v>
      </c>
      <c r="G15" s="93">
        <f t="shared" si="7"/>
        <v>0.19815825375170532</v>
      </c>
    </row>
    <row r="16" spans="1:11" ht="15" customHeight="1">
      <c r="A16" s="10">
        <v>3</v>
      </c>
      <c r="B16" s="11" t="s">
        <v>71</v>
      </c>
      <c r="C16" s="38">
        <v>2502</v>
      </c>
      <c r="D16" s="12">
        <v>1053</v>
      </c>
      <c r="E16" s="12">
        <v>163</v>
      </c>
      <c r="F16" s="40">
        <f t="shared" si="6"/>
        <v>0.42086330935251798</v>
      </c>
      <c r="G16" s="93">
        <f t="shared" si="7"/>
        <v>6.5147881694644291E-2</v>
      </c>
    </row>
    <row r="17" spans="1:7" ht="15" customHeight="1">
      <c r="A17" s="10">
        <v>4</v>
      </c>
      <c r="B17" s="11" t="s">
        <v>72</v>
      </c>
      <c r="C17" s="38">
        <v>1752</v>
      </c>
      <c r="D17" s="12">
        <v>869</v>
      </c>
      <c r="E17" s="12">
        <v>272</v>
      </c>
      <c r="F17" s="40">
        <f t="shared" si="6"/>
        <v>0.49600456621004568</v>
      </c>
      <c r="G17" s="93">
        <f t="shared" si="7"/>
        <v>0.15525114155251141</v>
      </c>
    </row>
    <row r="18" spans="1:7" ht="15" customHeight="1">
      <c r="A18" s="10">
        <v>5</v>
      </c>
      <c r="B18" s="11" t="s">
        <v>103</v>
      </c>
      <c r="C18" s="38">
        <v>2653</v>
      </c>
      <c r="D18" s="12">
        <v>971</v>
      </c>
      <c r="E18" s="12">
        <v>620</v>
      </c>
      <c r="F18" s="40">
        <f t="shared" si="6"/>
        <v>0.36600075386355069</v>
      </c>
      <c r="G18" s="93">
        <f t="shared" si="7"/>
        <v>0.23369770071617038</v>
      </c>
    </row>
    <row r="19" spans="1:7" s="25" customFormat="1" ht="15" customHeight="1">
      <c r="A19" s="18">
        <v>6</v>
      </c>
      <c r="B19" s="19" t="s">
        <v>70</v>
      </c>
      <c r="C19" s="39">
        <v>1732</v>
      </c>
      <c r="D19" s="20">
        <v>927</v>
      </c>
      <c r="E19" s="20">
        <v>305</v>
      </c>
      <c r="F19" s="40">
        <f t="shared" si="6"/>
        <v>0.53521939953810627</v>
      </c>
      <c r="G19" s="93">
        <f t="shared" si="7"/>
        <v>0.17609699769053117</v>
      </c>
    </row>
    <row r="20" spans="1:7" ht="25.5" customHeight="1">
      <c r="A20" s="279" t="s">
        <v>162</v>
      </c>
      <c r="B20" s="300"/>
      <c r="C20" s="230">
        <f>SUM(C21:C28)</f>
        <v>26886</v>
      </c>
      <c r="D20" s="230">
        <f t="shared" ref="D20:E20" si="8">SUM(D21:D28)</f>
        <v>12960</v>
      </c>
      <c r="E20" s="230">
        <f t="shared" si="8"/>
        <v>4570</v>
      </c>
      <c r="F20" s="225">
        <f t="shared" si="6"/>
        <v>0.48203525998661012</v>
      </c>
      <c r="G20" s="235">
        <f t="shared" si="7"/>
        <v>0.16997693967120434</v>
      </c>
    </row>
    <row r="21" spans="1:7" ht="15" customHeight="1">
      <c r="A21" s="10">
        <v>1</v>
      </c>
      <c r="B21" s="11" t="s">
        <v>77</v>
      </c>
      <c r="C21" s="38">
        <v>1177</v>
      </c>
      <c r="D21" s="12">
        <v>425</v>
      </c>
      <c r="E21" s="12">
        <v>212</v>
      </c>
      <c r="F21" s="40">
        <f t="shared" si="6"/>
        <v>0.36108751062022088</v>
      </c>
      <c r="G21" s="93">
        <f t="shared" si="7"/>
        <v>0.18011894647408666</v>
      </c>
    </row>
    <row r="22" spans="1:7" ht="15" customHeight="1">
      <c r="A22" s="10">
        <v>2</v>
      </c>
      <c r="B22" s="11" t="s">
        <v>78</v>
      </c>
      <c r="C22" s="38">
        <v>2118</v>
      </c>
      <c r="D22" s="12">
        <v>969</v>
      </c>
      <c r="E22" s="12">
        <v>335</v>
      </c>
      <c r="F22" s="40">
        <f t="shared" si="6"/>
        <v>0.45750708215297453</v>
      </c>
      <c r="G22" s="93">
        <f t="shared" si="7"/>
        <v>0.15816808309726157</v>
      </c>
    </row>
    <row r="23" spans="1:7" ht="15" customHeight="1">
      <c r="A23" s="10">
        <v>3</v>
      </c>
      <c r="B23" s="11" t="s">
        <v>79</v>
      </c>
      <c r="C23" s="38">
        <v>1622</v>
      </c>
      <c r="D23" s="12">
        <v>740</v>
      </c>
      <c r="E23" s="12">
        <v>169</v>
      </c>
      <c r="F23" s="40">
        <f t="shared" si="6"/>
        <v>0.4562268803945746</v>
      </c>
      <c r="G23" s="93">
        <f t="shared" si="7"/>
        <v>0.10419235511713934</v>
      </c>
    </row>
    <row r="24" spans="1:7" ht="15" customHeight="1">
      <c r="A24" s="10">
        <v>4</v>
      </c>
      <c r="B24" s="11" t="s">
        <v>106</v>
      </c>
      <c r="C24" s="38">
        <v>2470</v>
      </c>
      <c r="D24" s="12">
        <v>1368</v>
      </c>
      <c r="E24" s="12">
        <v>269</v>
      </c>
      <c r="F24" s="40">
        <f t="shared" si="6"/>
        <v>0.55384615384615388</v>
      </c>
      <c r="G24" s="93">
        <f t="shared" si="7"/>
        <v>0.10890688259109312</v>
      </c>
    </row>
    <row r="25" spans="1:7" ht="15" customHeight="1">
      <c r="A25" s="10">
        <v>5</v>
      </c>
      <c r="B25" s="17" t="s">
        <v>81</v>
      </c>
      <c r="C25" s="38">
        <v>6903</v>
      </c>
      <c r="D25" s="12">
        <v>3532</v>
      </c>
      <c r="E25" s="12">
        <v>1290</v>
      </c>
      <c r="F25" s="40">
        <f t="shared" si="6"/>
        <v>0.51166159640735909</v>
      </c>
      <c r="G25" s="93">
        <f t="shared" si="7"/>
        <v>0.18687527162103434</v>
      </c>
    </row>
    <row r="26" spans="1:7" ht="15" customHeight="1">
      <c r="A26" s="10">
        <v>6</v>
      </c>
      <c r="B26" s="11" t="s">
        <v>83</v>
      </c>
      <c r="C26" s="38">
        <v>2405</v>
      </c>
      <c r="D26" s="12">
        <v>1296</v>
      </c>
      <c r="E26" s="12">
        <v>89</v>
      </c>
      <c r="F26" s="40">
        <f t="shared" si="6"/>
        <v>0.53887733887733891</v>
      </c>
      <c r="G26" s="93">
        <f t="shared" si="7"/>
        <v>3.7006237006237008E-2</v>
      </c>
    </row>
    <row r="27" spans="1:7" ht="15" customHeight="1">
      <c r="A27" s="10">
        <v>7</v>
      </c>
      <c r="B27" s="11" t="s">
        <v>84</v>
      </c>
      <c r="C27" s="38">
        <v>1971</v>
      </c>
      <c r="D27" s="12">
        <v>837</v>
      </c>
      <c r="E27" s="12">
        <v>277</v>
      </c>
      <c r="F27" s="40">
        <f t="shared" si="6"/>
        <v>0.42465753424657532</v>
      </c>
      <c r="G27" s="93">
        <f t="shared" si="7"/>
        <v>0.14053779807204464</v>
      </c>
    </row>
    <row r="28" spans="1:7" s="25" customFormat="1" ht="15" customHeight="1">
      <c r="A28" s="18">
        <v>8</v>
      </c>
      <c r="B28" s="19" t="s">
        <v>107</v>
      </c>
      <c r="C28" s="39">
        <v>8220</v>
      </c>
      <c r="D28" s="20">
        <v>3793</v>
      </c>
      <c r="E28" s="20">
        <v>1929</v>
      </c>
      <c r="F28" s="40">
        <f t="shared" si="6"/>
        <v>0.46143552311435521</v>
      </c>
      <c r="G28" s="93">
        <f t="shared" si="7"/>
        <v>0.23467153284671532</v>
      </c>
    </row>
    <row r="29" spans="1:7" s="25" customFormat="1" ht="25.5" customHeight="1">
      <c r="A29" s="279" t="s">
        <v>126</v>
      </c>
      <c r="B29" s="280"/>
      <c r="C29" s="227">
        <f>C30</f>
        <v>23795</v>
      </c>
      <c r="D29" s="227">
        <f t="shared" ref="D29:E29" si="9">D30</f>
        <v>11874</v>
      </c>
      <c r="E29" s="227">
        <f t="shared" si="9"/>
        <v>7409</v>
      </c>
      <c r="F29" s="225">
        <f t="shared" si="6"/>
        <v>0.49901239756251314</v>
      </c>
      <c r="G29" s="235">
        <f t="shared" si="7"/>
        <v>0.31136793444000843</v>
      </c>
    </row>
    <row r="30" spans="1:7" s="25" customFormat="1" ht="15" customHeight="1">
      <c r="A30" s="18">
        <v>1</v>
      </c>
      <c r="B30" s="19" t="s">
        <v>127</v>
      </c>
      <c r="C30" s="39">
        <v>23795</v>
      </c>
      <c r="D30" s="20">
        <v>11874</v>
      </c>
      <c r="E30" s="20">
        <v>7409</v>
      </c>
      <c r="F30" s="40">
        <f t="shared" si="6"/>
        <v>0.49901239756251314</v>
      </c>
      <c r="G30" s="93">
        <f t="shared" si="7"/>
        <v>0.31136793444000843</v>
      </c>
    </row>
    <row r="31" spans="1:7" ht="25.5" customHeight="1">
      <c r="A31" s="279" t="s">
        <v>163</v>
      </c>
      <c r="B31" s="300"/>
      <c r="C31" s="230">
        <f>SUM(C32:C37)</f>
        <v>18166</v>
      </c>
      <c r="D31" s="230">
        <f t="shared" ref="D31:E31" si="10">SUM(D32:D37)</f>
        <v>8696</v>
      </c>
      <c r="E31" s="230">
        <f t="shared" si="10"/>
        <v>4762</v>
      </c>
      <c r="F31" s="225">
        <f t="shared" ref="F31:F45" si="11">D31/C31</f>
        <v>0.47869646592535509</v>
      </c>
      <c r="G31" s="235">
        <f t="shared" ref="G31:G45" si="12">E31/C31</f>
        <v>0.26213806011229768</v>
      </c>
    </row>
    <row r="32" spans="1:7" ht="15" customHeight="1">
      <c r="A32" s="104">
        <v>1</v>
      </c>
      <c r="B32" s="11" t="s">
        <v>89</v>
      </c>
      <c r="C32" s="38">
        <v>2652</v>
      </c>
      <c r="D32" s="12">
        <v>1480</v>
      </c>
      <c r="E32" s="12">
        <v>524</v>
      </c>
      <c r="F32" s="40">
        <f t="shared" si="11"/>
        <v>0.55806938159879338</v>
      </c>
      <c r="G32" s="93">
        <f t="shared" si="12"/>
        <v>0.1975867269984917</v>
      </c>
    </row>
    <row r="33" spans="1:7" ht="15" customHeight="1">
      <c r="A33" s="10">
        <v>2</v>
      </c>
      <c r="B33" s="11" t="s">
        <v>92</v>
      </c>
      <c r="C33" s="38">
        <v>2477</v>
      </c>
      <c r="D33" s="12">
        <v>1223</v>
      </c>
      <c r="E33" s="12">
        <v>638</v>
      </c>
      <c r="F33" s="40">
        <f t="shared" si="11"/>
        <v>0.4937424303593056</v>
      </c>
      <c r="G33" s="93">
        <f t="shared" si="12"/>
        <v>0.25756964069438837</v>
      </c>
    </row>
    <row r="34" spans="1:7" ht="15" customHeight="1">
      <c r="A34" s="104">
        <v>3</v>
      </c>
      <c r="B34" s="11" t="s">
        <v>93</v>
      </c>
      <c r="C34" s="38">
        <v>2925</v>
      </c>
      <c r="D34" s="12">
        <v>1355</v>
      </c>
      <c r="E34" s="12">
        <v>680</v>
      </c>
      <c r="F34" s="40">
        <f t="shared" si="11"/>
        <v>0.46324786324786327</v>
      </c>
      <c r="G34" s="93">
        <f t="shared" si="12"/>
        <v>0.23247863247863249</v>
      </c>
    </row>
    <row r="35" spans="1:7" ht="15" customHeight="1">
      <c r="A35" s="10">
        <v>4</v>
      </c>
      <c r="B35" s="11" t="s">
        <v>94</v>
      </c>
      <c r="C35" s="38">
        <v>1843</v>
      </c>
      <c r="D35" s="12">
        <v>969</v>
      </c>
      <c r="E35" s="12">
        <v>425</v>
      </c>
      <c r="F35" s="40">
        <f t="shared" si="11"/>
        <v>0.52577319587628868</v>
      </c>
      <c r="G35" s="93">
        <f t="shared" si="12"/>
        <v>0.23060227889310905</v>
      </c>
    </row>
    <row r="36" spans="1:7" ht="15" customHeight="1">
      <c r="A36" s="104">
        <v>5</v>
      </c>
      <c r="B36" s="11" t="s">
        <v>95</v>
      </c>
      <c r="C36" s="38">
        <v>2205</v>
      </c>
      <c r="D36" s="12">
        <v>1012</v>
      </c>
      <c r="E36" s="12">
        <v>632</v>
      </c>
      <c r="F36" s="40">
        <f t="shared" si="11"/>
        <v>0.45895691609977324</v>
      </c>
      <c r="G36" s="93">
        <f t="shared" si="12"/>
        <v>0.28662131519274375</v>
      </c>
    </row>
    <row r="37" spans="1:7" ht="15" customHeight="1">
      <c r="A37" s="10">
        <v>6</v>
      </c>
      <c r="B37" s="11" t="s">
        <v>102</v>
      </c>
      <c r="C37" s="38">
        <v>6064</v>
      </c>
      <c r="D37" s="12">
        <v>2657</v>
      </c>
      <c r="E37" s="12">
        <v>1863</v>
      </c>
      <c r="F37" s="40">
        <f t="shared" si="11"/>
        <v>0.43815963060686014</v>
      </c>
      <c r="G37" s="93">
        <f t="shared" si="12"/>
        <v>0.30722295514511871</v>
      </c>
    </row>
    <row r="38" spans="1:7" ht="25.5" customHeight="1">
      <c r="A38" s="279" t="s">
        <v>164</v>
      </c>
      <c r="B38" s="300"/>
      <c r="C38" s="230">
        <f>SUM(C39:C45)</f>
        <v>14860</v>
      </c>
      <c r="D38" s="230">
        <f t="shared" ref="D38:E38" si="13">SUM(D39:D45)</f>
        <v>7177</v>
      </c>
      <c r="E38" s="230">
        <f t="shared" si="13"/>
        <v>3635</v>
      </c>
      <c r="F38" s="225">
        <f t="shared" si="11"/>
        <v>0.48297442799461643</v>
      </c>
      <c r="G38" s="235">
        <f t="shared" si="12"/>
        <v>0.24461641991924629</v>
      </c>
    </row>
    <row r="39" spans="1:7" ht="15" customHeight="1">
      <c r="A39" s="10">
        <v>1</v>
      </c>
      <c r="B39" s="11" t="s">
        <v>90</v>
      </c>
      <c r="C39" s="38">
        <v>1567</v>
      </c>
      <c r="D39" s="12">
        <v>772</v>
      </c>
      <c r="E39" s="12">
        <v>369</v>
      </c>
      <c r="F39" s="40">
        <f t="shared" si="11"/>
        <v>0.49266113592852584</v>
      </c>
      <c r="G39" s="93">
        <f t="shared" si="12"/>
        <v>0.2354818123803446</v>
      </c>
    </row>
    <row r="40" spans="1:7" ht="15" customHeight="1">
      <c r="A40" s="10">
        <v>2</v>
      </c>
      <c r="B40" s="11" t="s">
        <v>91</v>
      </c>
      <c r="C40" s="38">
        <v>2003</v>
      </c>
      <c r="D40" s="12">
        <v>805</v>
      </c>
      <c r="E40" s="12">
        <v>450</v>
      </c>
      <c r="F40" s="40">
        <f t="shared" si="11"/>
        <v>0.40189715426859712</v>
      </c>
      <c r="G40" s="93">
        <f t="shared" si="12"/>
        <v>0.22466300549176235</v>
      </c>
    </row>
    <row r="41" spans="1:7" ht="15" customHeight="1">
      <c r="A41" s="10">
        <v>3</v>
      </c>
      <c r="B41" s="11" t="s">
        <v>96</v>
      </c>
      <c r="C41" s="38">
        <v>3233</v>
      </c>
      <c r="D41" s="12">
        <v>1567</v>
      </c>
      <c r="E41" s="12">
        <v>720</v>
      </c>
      <c r="F41" s="40">
        <f t="shared" si="11"/>
        <v>0.48468914321064027</v>
      </c>
      <c r="G41" s="93">
        <f t="shared" si="12"/>
        <v>0.22270337148159605</v>
      </c>
    </row>
    <row r="42" spans="1:7" ht="15" customHeight="1">
      <c r="A42" s="10">
        <v>4</v>
      </c>
      <c r="B42" s="11" t="s">
        <v>97</v>
      </c>
      <c r="C42" s="38">
        <v>2380</v>
      </c>
      <c r="D42" s="12">
        <v>1293</v>
      </c>
      <c r="E42" s="12">
        <v>645</v>
      </c>
      <c r="F42" s="40">
        <f t="shared" si="11"/>
        <v>0.54327731092436971</v>
      </c>
      <c r="G42" s="93">
        <f t="shared" si="12"/>
        <v>0.27100840336134452</v>
      </c>
    </row>
    <row r="43" spans="1:7" ht="15" customHeight="1">
      <c r="A43" s="10">
        <v>5</v>
      </c>
      <c r="B43" s="11" t="s">
        <v>99</v>
      </c>
      <c r="C43" s="38">
        <v>2148</v>
      </c>
      <c r="D43" s="12">
        <v>970</v>
      </c>
      <c r="E43" s="12">
        <v>601</v>
      </c>
      <c r="F43" s="40">
        <f t="shared" si="11"/>
        <v>0.4515828677839851</v>
      </c>
      <c r="G43" s="93">
        <f t="shared" si="12"/>
        <v>0.27979515828677842</v>
      </c>
    </row>
    <row r="44" spans="1:7" ht="15" customHeight="1">
      <c r="A44" s="10">
        <v>6</v>
      </c>
      <c r="B44" s="11" t="s">
        <v>100</v>
      </c>
      <c r="C44" s="38">
        <v>1454</v>
      </c>
      <c r="D44" s="12">
        <v>698</v>
      </c>
      <c r="E44" s="12">
        <v>355</v>
      </c>
      <c r="F44" s="40">
        <f t="shared" si="11"/>
        <v>0.48005502063273725</v>
      </c>
      <c r="G44" s="93">
        <f t="shared" si="12"/>
        <v>0.24415405777166438</v>
      </c>
    </row>
    <row r="45" spans="1:7" ht="15" customHeight="1">
      <c r="A45" s="10">
        <v>7</v>
      </c>
      <c r="B45" s="11" t="s">
        <v>104</v>
      </c>
      <c r="C45" s="38">
        <v>2075</v>
      </c>
      <c r="D45" s="12">
        <v>1072</v>
      </c>
      <c r="E45" s="12">
        <v>495</v>
      </c>
      <c r="F45" s="40">
        <f t="shared" si="11"/>
        <v>0.51662650602409643</v>
      </c>
      <c r="G45" s="93">
        <f t="shared" si="12"/>
        <v>0.23855421686746989</v>
      </c>
    </row>
    <row r="46" spans="1:7" ht="25.5" customHeight="1">
      <c r="A46" s="279" t="s">
        <v>165</v>
      </c>
      <c r="B46" s="300"/>
      <c r="C46" s="230">
        <f t="shared" ref="C46:E46" si="14">SUM(C47:C50)</f>
        <v>13377</v>
      </c>
      <c r="D46" s="230">
        <f t="shared" si="14"/>
        <v>6494</v>
      </c>
      <c r="E46" s="230">
        <f t="shared" si="14"/>
        <v>2229</v>
      </c>
      <c r="F46" s="225">
        <f>D46/C46</f>
        <v>0.48546011811317935</v>
      </c>
      <c r="G46" s="235">
        <f>E46/C46</f>
        <v>0.16662928907826868</v>
      </c>
    </row>
    <row r="47" spans="1:7" ht="15" customHeight="1">
      <c r="A47" s="10">
        <v>1</v>
      </c>
      <c r="B47" s="11" t="s">
        <v>73</v>
      </c>
      <c r="C47" s="38">
        <v>2297</v>
      </c>
      <c r="D47" s="12">
        <v>1066</v>
      </c>
      <c r="E47" s="12">
        <v>159</v>
      </c>
      <c r="F47" s="40">
        <f t="shared" ref="F47:F49" si="15">D47/C47</f>
        <v>0.46408358728776666</v>
      </c>
      <c r="G47" s="93">
        <f t="shared" ref="G47:G49" si="16">E47/C47</f>
        <v>6.9220722681758814E-2</v>
      </c>
    </row>
    <row r="48" spans="1:7" ht="15" customHeight="1">
      <c r="A48" s="10">
        <v>2</v>
      </c>
      <c r="B48" s="17" t="s">
        <v>74</v>
      </c>
      <c r="C48" s="38">
        <v>4749</v>
      </c>
      <c r="D48" s="12">
        <v>2277</v>
      </c>
      <c r="E48" s="12">
        <v>847</v>
      </c>
      <c r="F48" s="40">
        <f t="shared" si="15"/>
        <v>0.47946936197094125</v>
      </c>
      <c r="G48" s="93">
        <f t="shared" si="16"/>
        <v>0.17835333754474625</v>
      </c>
    </row>
    <row r="49" spans="1:7" ht="15" customHeight="1">
      <c r="A49" s="10">
        <v>3</v>
      </c>
      <c r="B49" s="11" t="s">
        <v>76</v>
      </c>
      <c r="C49" s="38">
        <v>2209</v>
      </c>
      <c r="D49" s="12">
        <v>1196</v>
      </c>
      <c r="E49" s="12">
        <v>268</v>
      </c>
      <c r="F49" s="40">
        <f t="shared" si="15"/>
        <v>0.5414214576731553</v>
      </c>
      <c r="G49" s="93">
        <f t="shared" si="16"/>
        <v>0.1213218650973291</v>
      </c>
    </row>
    <row r="50" spans="1:7" s="25" customFormat="1" ht="15" customHeight="1">
      <c r="A50" s="18">
        <v>4</v>
      </c>
      <c r="B50" s="19" t="s">
        <v>75</v>
      </c>
      <c r="C50" s="39">
        <v>4122</v>
      </c>
      <c r="D50" s="20">
        <v>1955</v>
      </c>
      <c r="E50" s="20">
        <v>955</v>
      </c>
      <c r="F50" s="40">
        <f>D50/C50</f>
        <v>0.47428432799611842</v>
      </c>
      <c r="G50" s="93">
        <f>E50/C50</f>
        <v>0.2316836487142164</v>
      </c>
    </row>
    <row r="51" spans="1:7" ht="25.5" customHeight="1">
      <c r="A51" s="279" t="s">
        <v>166</v>
      </c>
      <c r="B51" s="300"/>
      <c r="C51" s="230">
        <f>SUM(C52:C56)</f>
        <v>8194</v>
      </c>
      <c r="D51" s="230">
        <f t="shared" ref="D51:E51" si="17">SUM(D52:D56)</f>
        <v>4179</v>
      </c>
      <c r="E51" s="230">
        <f t="shared" si="17"/>
        <v>2069</v>
      </c>
      <c r="F51" s="225">
        <f>D51/C51</f>
        <v>0.51000732243104707</v>
      </c>
      <c r="G51" s="235">
        <f>E51/C51</f>
        <v>0.25250183060776177</v>
      </c>
    </row>
    <row r="52" spans="1:7" ht="15" customHeight="1">
      <c r="A52" s="10">
        <v>1</v>
      </c>
      <c r="B52" s="11" t="s">
        <v>108</v>
      </c>
      <c r="C52" s="38">
        <v>1082</v>
      </c>
      <c r="D52" s="12">
        <v>512</v>
      </c>
      <c r="E52" s="12">
        <v>280</v>
      </c>
      <c r="F52" s="40">
        <f>D52/C52</f>
        <v>0.47319778188539741</v>
      </c>
      <c r="G52" s="93">
        <f>E52/C52</f>
        <v>0.25878003696857671</v>
      </c>
    </row>
    <row r="53" spans="1:7" ht="15" customHeight="1">
      <c r="A53" s="10">
        <v>2</v>
      </c>
      <c r="B53" s="17" t="s">
        <v>86</v>
      </c>
      <c r="C53" s="38">
        <v>1770</v>
      </c>
      <c r="D53" s="12">
        <v>943</v>
      </c>
      <c r="E53" s="12">
        <v>491</v>
      </c>
      <c r="F53" s="40">
        <f t="shared" ref="F53:F56" si="18">D53/C53</f>
        <v>0.53276836158192087</v>
      </c>
      <c r="G53" s="93">
        <f t="shared" ref="G53:G56" si="19">E53/C53</f>
        <v>0.2774011299435028</v>
      </c>
    </row>
    <row r="54" spans="1:7" ht="15" customHeight="1">
      <c r="A54" s="10">
        <v>3</v>
      </c>
      <c r="B54" s="11" t="s">
        <v>88</v>
      </c>
      <c r="C54" s="38">
        <v>1681</v>
      </c>
      <c r="D54" s="12">
        <v>850</v>
      </c>
      <c r="E54" s="12">
        <v>309</v>
      </c>
      <c r="F54" s="40">
        <f t="shared" si="18"/>
        <v>0.50565139797739445</v>
      </c>
      <c r="G54" s="93">
        <f t="shared" si="19"/>
        <v>0.18381915526472337</v>
      </c>
    </row>
    <row r="55" spans="1:7" ht="15" customHeight="1">
      <c r="A55" s="10">
        <v>4</v>
      </c>
      <c r="B55" s="11" t="s">
        <v>101</v>
      </c>
      <c r="C55" s="38">
        <v>1759</v>
      </c>
      <c r="D55" s="12">
        <v>902</v>
      </c>
      <c r="E55" s="12">
        <v>458</v>
      </c>
      <c r="F55" s="40">
        <f t="shared" si="18"/>
        <v>0.51279135872654913</v>
      </c>
      <c r="G55" s="93">
        <f t="shared" si="19"/>
        <v>0.26037521318931212</v>
      </c>
    </row>
    <row r="56" spans="1:7" s="25" customFormat="1" ht="15" customHeight="1" thickBot="1">
      <c r="A56" s="27">
        <v>5</v>
      </c>
      <c r="B56" s="28" t="s">
        <v>109</v>
      </c>
      <c r="C56" s="64">
        <v>1902</v>
      </c>
      <c r="D56" s="29">
        <v>972</v>
      </c>
      <c r="E56" s="29">
        <v>531</v>
      </c>
      <c r="F56" s="65">
        <f t="shared" si="18"/>
        <v>0.51104100946372244</v>
      </c>
      <c r="G56" s="94">
        <f t="shared" si="19"/>
        <v>0.27917981072555204</v>
      </c>
    </row>
    <row r="57" spans="1:7" ht="13.5" thickTop="1"/>
    <row r="113" spans="2:7">
      <c r="B113" s="34"/>
      <c r="C113" s="36"/>
      <c r="D113" s="36"/>
      <c r="E113" s="36"/>
      <c r="F113" s="36"/>
      <c r="G113" s="105"/>
    </row>
    <row r="114" spans="2:7">
      <c r="B114" s="34"/>
      <c r="C114" s="36"/>
      <c r="D114" s="36"/>
      <c r="E114" s="36"/>
      <c r="F114" s="36"/>
      <c r="G114" s="105"/>
    </row>
  </sheetData>
  <mergeCells count="18">
    <mergeCell ref="A5:B5"/>
    <mergeCell ref="A6:B6"/>
    <mergeCell ref="A7:B7"/>
    <mergeCell ref="A1:G1"/>
    <mergeCell ref="A2:G2"/>
    <mergeCell ref="A3:A4"/>
    <mergeCell ref="B3:B4"/>
    <mergeCell ref="F3:F4"/>
    <mergeCell ref="G3:G4"/>
    <mergeCell ref="C3:C4"/>
    <mergeCell ref="D3:E3"/>
    <mergeCell ref="A51:B51"/>
    <mergeCell ref="A20:B20"/>
    <mergeCell ref="A29:B29"/>
    <mergeCell ref="A13:B13"/>
    <mergeCell ref="A46:B46"/>
    <mergeCell ref="A31:B31"/>
    <mergeCell ref="A38:B38"/>
  </mergeCells>
  <printOptions horizontalCentered="1" verticalCentered="1"/>
  <pageMargins left="0.78740157480314965" right="0.39370078740157483" top="0.59055118110236227" bottom="0.59055118110236227" header="0" footer="0"/>
  <pageSetup paperSize="9" scale="77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zoomScaleNormal="100" zoomScaleSheetLayoutView="100" workbookViewId="0">
      <selection activeCell="V7" sqref="V7"/>
    </sheetView>
  </sheetViews>
  <sheetFormatPr defaultColWidth="3" defaultRowHeight="12.75"/>
  <cols>
    <col min="1" max="1" width="3.42578125" style="73" customWidth="1"/>
    <col min="2" max="2" width="19.28515625" style="73" customWidth="1"/>
    <col min="3" max="7" width="10.7109375" style="73" customWidth="1"/>
    <col min="8" max="8" width="11.42578125" style="73" customWidth="1"/>
    <col min="9" max="9" width="10.85546875" style="73" customWidth="1"/>
    <col min="10" max="10" width="11.140625" style="73" customWidth="1"/>
    <col min="11" max="11" width="9.5703125" style="73" customWidth="1"/>
    <col min="12" max="16384" width="3" style="73"/>
  </cols>
  <sheetData>
    <row r="1" spans="1:11" ht="15.75">
      <c r="A1" s="305" t="s">
        <v>42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s="82" customFormat="1" ht="37.5" customHeight="1" thickBot="1">
      <c r="A2" s="306" t="s">
        <v>175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s="82" customFormat="1" ht="14.25" customHeight="1" thickTop="1">
      <c r="A3" s="307" t="s">
        <v>45</v>
      </c>
      <c r="B3" s="309" t="s">
        <v>46</v>
      </c>
      <c r="C3" s="311" t="s">
        <v>143</v>
      </c>
      <c r="D3" s="311" t="s">
        <v>157</v>
      </c>
      <c r="E3" s="311" t="s">
        <v>180</v>
      </c>
      <c r="F3" s="311" t="s">
        <v>225</v>
      </c>
      <c r="G3" s="311" t="s">
        <v>226</v>
      </c>
      <c r="H3" s="326" t="s">
        <v>105</v>
      </c>
      <c r="I3" s="341"/>
      <c r="J3" s="341"/>
      <c r="K3" s="342"/>
    </row>
    <row r="4" spans="1:11" ht="73.5" customHeight="1">
      <c r="A4" s="339"/>
      <c r="B4" s="340"/>
      <c r="C4" s="312"/>
      <c r="D4" s="312"/>
      <c r="E4" s="312"/>
      <c r="F4" s="312"/>
      <c r="G4" s="312"/>
      <c r="H4" s="2" t="s">
        <v>235</v>
      </c>
      <c r="I4" s="2" t="s">
        <v>232</v>
      </c>
      <c r="J4" s="2" t="s">
        <v>236</v>
      </c>
      <c r="K4" s="3" t="s">
        <v>234</v>
      </c>
    </row>
    <row r="5" spans="1:11" s="75" customFormat="1" ht="24.95" customHeight="1">
      <c r="A5" s="301" t="s">
        <v>110</v>
      </c>
      <c r="B5" s="302"/>
      <c r="C5" s="60">
        <v>972734</v>
      </c>
      <c r="D5" s="95">
        <v>841878</v>
      </c>
      <c r="E5" s="95">
        <v>736618</v>
      </c>
      <c r="F5" s="267">
        <v>712227</v>
      </c>
      <c r="G5" s="267">
        <v>630455</v>
      </c>
      <c r="H5" s="4">
        <f>G5-F5</f>
        <v>-81772</v>
      </c>
      <c r="I5" s="74">
        <f t="shared" ref="I5:I13" si="0">H5/F5</f>
        <v>-0.11481171031145969</v>
      </c>
      <c r="J5" s="4">
        <f t="shared" ref="J5:J13" si="1">G5-E5</f>
        <v>-106163</v>
      </c>
      <c r="K5" s="6">
        <f t="shared" ref="K5:K13" si="2">J5/E5</f>
        <v>-0.1441221908777684</v>
      </c>
    </row>
    <row r="6" spans="1:11" s="76" customFormat="1" ht="28.5" customHeight="1">
      <c r="A6" s="336" t="s">
        <v>4</v>
      </c>
      <c r="B6" s="337"/>
      <c r="C6" s="237">
        <f t="shared" ref="C6:E6" si="3">C7+C13+C20+C29+C31+C38+C46+C51</f>
        <v>123884</v>
      </c>
      <c r="D6" s="237">
        <f t="shared" si="3"/>
        <v>109785</v>
      </c>
      <c r="E6" s="237">
        <f t="shared" si="3"/>
        <v>99434</v>
      </c>
      <c r="F6" s="237">
        <f t="shared" ref="F6:G6" si="4">F7+F13+F20+F29+F31+F38+F46+F51</f>
        <v>93803</v>
      </c>
      <c r="G6" s="237">
        <f t="shared" si="4"/>
        <v>85786</v>
      </c>
      <c r="H6" s="237">
        <f>G6-F6</f>
        <v>-8017</v>
      </c>
      <c r="I6" s="248">
        <f t="shared" si="0"/>
        <v>-8.5466349690308419E-2</v>
      </c>
      <c r="J6" s="237">
        <f t="shared" si="1"/>
        <v>-13648</v>
      </c>
      <c r="K6" s="249">
        <f t="shared" si="2"/>
        <v>-0.13725687390630972</v>
      </c>
    </row>
    <row r="7" spans="1:11" s="77" customFormat="1" ht="25.5" customHeight="1">
      <c r="A7" s="279" t="s">
        <v>167</v>
      </c>
      <c r="B7" s="335"/>
      <c r="C7" s="230">
        <f>SUM(C8:C12)</f>
        <v>11586</v>
      </c>
      <c r="D7" s="230">
        <f>SUM(D8:D12)</f>
        <v>10390</v>
      </c>
      <c r="E7" s="230">
        <f>SUM(E8:E12)</f>
        <v>10008</v>
      </c>
      <c r="F7" s="230">
        <f>SUM(F8:F12)</f>
        <v>9220</v>
      </c>
      <c r="G7" s="230">
        <f>SUM(G8:G12)</f>
        <v>8471</v>
      </c>
      <c r="H7" s="227">
        <f>G7-F7</f>
        <v>-749</v>
      </c>
      <c r="I7" s="234">
        <f t="shared" si="0"/>
        <v>-8.1236442516268978E-2</v>
      </c>
      <c r="J7" s="227">
        <f t="shared" si="1"/>
        <v>-1537</v>
      </c>
      <c r="K7" s="229">
        <f t="shared" si="2"/>
        <v>-0.1535771382893685</v>
      </c>
    </row>
    <row r="8" spans="1:11" ht="15" customHeight="1">
      <c r="A8" s="78">
        <v>1</v>
      </c>
      <c r="B8" s="45" t="s">
        <v>5</v>
      </c>
      <c r="C8" s="38">
        <v>2587</v>
      </c>
      <c r="D8" s="38">
        <v>2324</v>
      </c>
      <c r="E8" s="38">
        <v>2321</v>
      </c>
      <c r="F8" s="12">
        <v>2185</v>
      </c>
      <c r="G8" s="12">
        <v>1900</v>
      </c>
      <c r="H8" s="96">
        <f t="shared" ref="H8:H56" si="5">G8-F8</f>
        <v>-285</v>
      </c>
      <c r="I8" s="50">
        <f t="shared" si="0"/>
        <v>-0.13043478260869565</v>
      </c>
      <c r="J8" s="12">
        <f t="shared" si="1"/>
        <v>-421</v>
      </c>
      <c r="K8" s="56">
        <f t="shared" si="2"/>
        <v>-0.18138733304610083</v>
      </c>
    </row>
    <row r="9" spans="1:11" ht="15" customHeight="1">
      <c r="A9" s="78">
        <v>2</v>
      </c>
      <c r="B9" s="45" t="s">
        <v>6</v>
      </c>
      <c r="C9" s="38">
        <v>2343</v>
      </c>
      <c r="D9" s="38">
        <v>1844</v>
      </c>
      <c r="E9" s="38">
        <v>1756</v>
      </c>
      <c r="F9" s="12">
        <v>1497</v>
      </c>
      <c r="G9" s="12">
        <v>1364</v>
      </c>
      <c r="H9" s="96">
        <f>G9-F9</f>
        <v>-133</v>
      </c>
      <c r="I9" s="50">
        <f t="shared" si="0"/>
        <v>-8.8844355377421511E-2</v>
      </c>
      <c r="J9" s="12">
        <f t="shared" si="1"/>
        <v>-392</v>
      </c>
      <c r="K9" s="56">
        <f t="shared" si="2"/>
        <v>-0.22323462414578588</v>
      </c>
    </row>
    <row r="10" spans="1:11" ht="15" customHeight="1">
      <c r="A10" s="78">
        <v>3</v>
      </c>
      <c r="B10" s="45" t="s">
        <v>7</v>
      </c>
      <c r="C10" s="38">
        <v>2894</v>
      </c>
      <c r="D10" s="38">
        <v>2546</v>
      </c>
      <c r="E10" s="38">
        <v>2479</v>
      </c>
      <c r="F10" s="12">
        <v>2267</v>
      </c>
      <c r="G10" s="12">
        <v>2077</v>
      </c>
      <c r="H10" s="96">
        <f>G10-F10</f>
        <v>-190</v>
      </c>
      <c r="I10" s="50">
        <f t="shared" si="0"/>
        <v>-8.3811204234671366E-2</v>
      </c>
      <c r="J10" s="12">
        <f t="shared" si="1"/>
        <v>-402</v>
      </c>
      <c r="K10" s="56">
        <f t="shared" si="2"/>
        <v>-0.16216216216216217</v>
      </c>
    </row>
    <row r="11" spans="1:11" ht="15" customHeight="1">
      <c r="A11" s="78">
        <v>4</v>
      </c>
      <c r="B11" s="45" t="s">
        <v>33</v>
      </c>
      <c r="C11" s="38">
        <v>2047</v>
      </c>
      <c r="D11" s="38">
        <v>2010</v>
      </c>
      <c r="E11" s="38">
        <v>1863</v>
      </c>
      <c r="F11" s="12">
        <v>1734</v>
      </c>
      <c r="G11" s="12">
        <v>1762</v>
      </c>
      <c r="H11" s="96">
        <f>G11-F11</f>
        <v>28</v>
      </c>
      <c r="I11" s="50">
        <f t="shared" si="0"/>
        <v>1.6147635524798153E-2</v>
      </c>
      <c r="J11" s="12">
        <f t="shared" si="1"/>
        <v>-101</v>
      </c>
      <c r="K11" s="56">
        <f t="shared" si="2"/>
        <v>-5.4213633923778849E-2</v>
      </c>
    </row>
    <row r="12" spans="1:11" ht="15" customHeight="1">
      <c r="A12" s="78">
        <v>5</v>
      </c>
      <c r="B12" s="45" t="s">
        <v>49</v>
      </c>
      <c r="C12" s="38">
        <v>1715</v>
      </c>
      <c r="D12" s="38">
        <v>1666</v>
      </c>
      <c r="E12" s="38">
        <v>1589</v>
      </c>
      <c r="F12" s="12">
        <v>1537</v>
      </c>
      <c r="G12" s="12">
        <v>1368</v>
      </c>
      <c r="H12" s="96">
        <f>G12-F12</f>
        <v>-169</v>
      </c>
      <c r="I12" s="50">
        <f t="shared" si="0"/>
        <v>-0.1099544567338972</v>
      </c>
      <c r="J12" s="12">
        <f t="shared" si="1"/>
        <v>-221</v>
      </c>
      <c r="K12" s="56">
        <f t="shared" si="2"/>
        <v>-0.13908118313404658</v>
      </c>
    </row>
    <row r="13" spans="1:11" ht="27" customHeight="1">
      <c r="A13" s="279" t="s">
        <v>161</v>
      </c>
      <c r="B13" s="335"/>
      <c r="C13" s="227">
        <f>SUM(C14:C19)</f>
        <v>12427</v>
      </c>
      <c r="D13" s="227">
        <f>SUM(D14:D19)</f>
        <v>11135</v>
      </c>
      <c r="E13" s="227">
        <f>SUM(E14:E19)</f>
        <v>9929</v>
      </c>
      <c r="F13" s="227">
        <f t="shared" ref="F13:G13" si="6">SUM(F14:F19)</f>
        <v>9855</v>
      </c>
      <c r="G13" s="227">
        <f t="shared" si="6"/>
        <v>8931</v>
      </c>
      <c r="H13" s="227">
        <f t="shared" ref="H13" si="7">G13-F13</f>
        <v>-924</v>
      </c>
      <c r="I13" s="234">
        <f t="shared" si="0"/>
        <v>-9.375951293759513E-2</v>
      </c>
      <c r="J13" s="227">
        <f t="shared" si="1"/>
        <v>-998</v>
      </c>
      <c r="K13" s="229">
        <f t="shared" si="2"/>
        <v>-0.10051364689293987</v>
      </c>
    </row>
    <row r="14" spans="1:11" ht="15" customHeight="1">
      <c r="A14" s="78">
        <v>1</v>
      </c>
      <c r="B14" s="45" t="s">
        <v>8</v>
      </c>
      <c r="C14" s="38">
        <v>1978</v>
      </c>
      <c r="D14" s="38">
        <v>1985</v>
      </c>
      <c r="E14" s="38">
        <v>1643</v>
      </c>
      <c r="F14" s="12">
        <v>1675</v>
      </c>
      <c r="G14" s="12">
        <v>1590</v>
      </c>
      <c r="H14" s="96">
        <f t="shared" ref="H14:H46" si="8">G14-F14</f>
        <v>-85</v>
      </c>
      <c r="I14" s="50">
        <f t="shared" ref="I14:I30" si="9">H14/F14</f>
        <v>-5.0746268656716415E-2</v>
      </c>
      <c r="J14" s="12">
        <f t="shared" ref="J14:J30" si="10">G14-E14</f>
        <v>-53</v>
      </c>
      <c r="K14" s="56">
        <f t="shared" ref="K14:K30" si="11">J14/E14</f>
        <v>-3.2258064516129031E-2</v>
      </c>
    </row>
    <row r="15" spans="1:11" ht="15" customHeight="1">
      <c r="A15" s="78">
        <v>2</v>
      </c>
      <c r="B15" s="45" t="s">
        <v>9</v>
      </c>
      <c r="C15" s="38">
        <v>2766</v>
      </c>
      <c r="D15" s="38">
        <v>2481</v>
      </c>
      <c r="E15" s="38">
        <v>2281</v>
      </c>
      <c r="F15" s="12">
        <v>2393</v>
      </c>
      <c r="G15" s="12">
        <v>2056</v>
      </c>
      <c r="H15" s="96">
        <f t="shared" si="8"/>
        <v>-337</v>
      </c>
      <c r="I15" s="50">
        <f t="shared" si="9"/>
        <v>-0.14082741328875889</v>
      </c>
      <c r="J15" s="12">
        <f t="shared" si="10"/>
        <v>-225</v>
      </c>
      <c r="K15" s="56">
        <f t="shared" si="11"/>
        <v>-9.8640946953090752E-2</v>
      </c>
    </row>
    <row r="16" spans="1:11" ht="15" customHeight="1">
      <c r="A16" s="78">
        <v>3</v>
      </c>
      <c r="B16" s="45" t="s">
        <v>11</v>
      </c>
      <c r="C16" s="38">
        <v>2399</v>
      </c>
      <c r="D16" s="38">
        <v>2046</v>
      </c>
      <c r="E16" s="38">
        <v>1874</v>
      </c>
      <c r="F16" s="12">
        <v>1736</v>
      </c>
      <c r="G16" s="12">
        <v>1666</v>
      </c>
      <c r="H16" s="96">
        <f t="shared" si="8"/>
        <v>-70</v>
      </c>
      <c r="I16" s="50">
        <f t="shared" si="9"/>
        <v>-4.0322580645161289E-2</v>
      </c>
      <c r="J16" s="12">
        <f t="shared" si="10"/>
        <v>-208</v>
      </c>
      <c r="K16" s="56">
        <f t="shared" si="11"/>
        <v>-0.11099252934898612</v>
      </c>
    </row>
    <row r="17" spans="1:11" ht="15" customHeight="1">
      <c r="A17" s="78">
        <v>4</v>
      </c>
      <c r="B17" s="45" t="s">
        <v>12</v>
      </c>
      <c r="C17" s="38">
        <v>1689</v>
      </c>
      <c r="D17" s="38">
        <v>1536</v>
      </c>
      <c r="E17" s="38">
        <v>1383</v>
      </c>
      <c r="F17" s="12">
        <v>1420</v>
      </c>
      <c r="G17" s="12">
        <v>1264</v>
      </c>
      <c r="H17" s="96">
        <f t="shared" si="8"/>
        <v>-156</v>
      </c>
      <c r="I17" s="50">
        <f t="shared" si="9"/>
        <v>-0.10985915492957747</v>
      </c>
      <c r="J17" s="12">
        <f t="shared" si="10"/>
        <v>-119</v>
      </c>
      <c r="K17" s="56">
        <f t="shared" si="11"/>
        <v>-8.6044830079537241E-2</v>
      </c>
    </row>
    <row r="18" spans="1:11" ht="15" customHeight="1">
      <c r="A18" s="78">
        <v>5</v>
      </c>
      <c r="B18" s="45" t="s">
        <v>38</v>
      </c>
      <c r="C18" s="38">
        <v>1644</v>
      </c>
      <c r="D18" s="38">
        <v>1307</v>
      </c>
      <c r="E18" s="38">
        <v>1152</v>
      </c>
      <c r="F18" s="12">
        <v>1012</v>
      </c>
      <c r="G18" s="12">
        <v>881</v>
      </c>
      <c r="H18" s="96">
        <f t="shared" si="8"/>
        <v>-131</v>
      </c>
      <c r="I18" s="50">
        <f t="shared" si="9"/>
        <v>-0.12944664031620554</v>
      </c>
      <c r="J18" s="12">
        <f t="shared" si="10"/>
        <v>-271</v>
      </c>
      <c r="K18" s="56">
        <f t="shared" si="11"/>
        <v>-0.23524305555555555</v>
      </c>
    </row>
    <row r="19" spans="1:11" s="82" customFormat="1" ht="15" customHeight="1">
      <c r="A19" s="80">
        <v>6</v>
      </c>
      <c r="B19" s="47" t="s">
        <v>10</v>
      </c>
      <c r="C19" s="39">
        <v>1951</v>
      </c>
      <c r="D19" s="39">
        <v>1780</v>
      </c>
      <c r="E19" s="39">
        <v>1596</v>
      </c>
      <c r="F19" s="20">
        <v>1619</v>
      </c>
      <c r="G19" s="20">
        <v>1474</v>
      </c>
      <c r="H19" s="4">
        <f t="shared" si="8"/>
        <v>-145</v>
      </c>
      <c r="I19" s="50">
        <f t="shared" si="9"/>
        <v>-8.9561457689932053E-2</v>
      </c>
      <c r="J19" s="20">
        <f t="shared" si="10"/>
        <v>-122</v>
      </c>
      <c r="K19" s="56">
        <f t="shared" si="11"/>
        <v>-7.6441102756892226E-2</v>
      </c>
    </row>
    <row r="20" spans="1:11" s="83" customFormat="1" ht="25.5" customHeight="1">
      <c r="A20" s="297" t="s">
        <v>162</v>
      </c>
      <c r="B20" s="335"/>
      <c r="C20" s="230">
        <f>SUM(C21:C28)</f>
        <v>26603</v>
      </c>
      <c r="D20" s="230">
        <f>SUM(D21:D28)</f>
        <v>23767</v>
      </c>
      <c r="E20" s="230">
        <f>SUM(E21:E28)</f>
        <v>21709</v>
      </c>
      <c r="F20" s="230">
        <f t="shared" ref="F20:G20" si="12">SUM(F21:F28)</f>
        <v>21263</v>
      </c>
      <c r="G20" s="230">
        <f t="shared" si="12"/>
        <v>19262</v>
      </c>
      <c r="H20" s="227">
        <f t="shared" si="8"/>
        <v>-2001</v>
      </c>
      <c r="I20" s="234">
        <f t="shared" si="9"/>
        <v>-9.4107134458919245E-2</v>
      </c>
      <c r="J20" s="227">
        <f t="shared" si="10"/>
        <v>-2447</v>
      </c>
      <c r="K20" s="229">
        <f t="shared" si="11"/>
        <v>-0.11271822746326408</v>
      </c>
    </row>
    <row r="21" spans="1:11" ht="15" customHeight="1">
      <c r="A21" s="78">
        <v>1</v>
      </c>
      <c r="B21" s="45" t="s">
        <v>17</v>
      </c>
      <c r="C21" s="38">
        <v>822</v>
      </c>
      <c r="D21" s="38">
        <v>642</v>
      </c>
      <c r="E21" s="38">
        <v>582</v>
      </c>
      <c r="F21" s="12">
        <v>630</v>
      </c>
      <c r="G21" s="12">
        <v>525</v>
      </c>
      <c r="H21" s="96">
        <f t="shared" si="8"/>
        <v>-105</v>
      </c>
      <c r="I21" s="50">
        <f t="shared" si="9"/>
        <v>-0.16666666666666666</v>
      </c>
      <c r="J21" s="12">
        <f t="shared" si="10"/>
        <v>-57</v>
      </c>
      <c r="K21" s="56">
        <f t="shared" si="11"/>
        <v>-9.7938144329896906E-2</v>
      </c>
    </row>
    <row r="22" spans="1:11" ht="15" customHeight="1">
      <c r="A22" s="78">
        <v>3</v>
      </c>
      <c r="B22" s="45" t="s">
        <v>18</v>
      </c>
      <c r="C22" s="38">
        <v>2037</v>
      </c>
      <c r="D22" s="38">
        <v>1799</v>
      </c>
      <c r="E22" s="38">
        <v>1661</v>
      </c>
      <c r="F22" s="12">
        <v>1636</v>
      </c>
      <c r="G22" s="12">
        <v>1497</v>
      </c>
      <c r="H22" s="96">
        <f t="shared" si="8"/>
        <v>-139</v>
      </c>
      <c r="I22" s="50">
        <f t="shared" si="9"/>
        <v>-8.4963325183374086E-2</v>
      </c>
      <c r="J22" s="12">
        <f t="shared" si="10"/>
        <v>-164</v>
      </c>
      <c r="K22" s="56">
        <f t="shared" si="11"/>
        <v>-9.8735701384708011E-2</v>
      </c>
    </row>
    <row r="23" spans="1:11" ht="15" customHeight="1">
      <c r="A23" s="78">
        <v>4</v>
      </c>
      <c r="B23" s="45" t="s">
        <v>19</v>
      </c>
      <c r="C23" s="38">
        <v>1000</v>
      </c>
      <c r="D23" s="38">
        <v>933</v>
      </c>
      <c r="E23" s="38">
        <v>883</v>
      </c>
      <c r="F23" s="12">
        <v>937</v>
      </c>
      <c r="G23" s="12">
        <v>795</v>
      </c>
      <c r="H23" s="96">
        <f t="shared" si="8"/>
        <v>-142</v>
      </c>
      <c r="I23" s="50">
        <f t="shared" si="9"/>
        <v>-0.15154749199573106</v>
      </c>
      <c r="J23" s="12">
        <f t="shared" si="10"/>
        <v>-88</v>
      </c>
      <c r="K23" s="56">
        <f t="shared" si="11"/>
        <v>-9.9660249150622882E-2</v>
      </c>
    </row>
    <row r="24" spans="1:11" ht="15" customHeight="1">
      <c r="A24" s="78">
        <v>5</v>
      </c>
      <c r="B24" s="45" t="s">
        <v>80</v>
      </c>
      <c r="C24" s="38">
        <v>2260</v>
      </c>
      <c r="D24" s="38">
        <v>2018</v>
      </c>
      <c r="E24" s="38">
        <v>1924</v>
      </c>
      <c r="F24" s="12">
        <v>2005</v>
      </c>
      <c r="G24" s="12">
        <v>1781</v>
      </c>
      <c r="H24" s="96">
        <f t="shared" si="8"/>
        <v>-224</v>
      </c>
      <c r="I24" s="50">
        <f t="shared" si="9"/>
        <v>-0.11172069825436409</v>
      </c>
      <c r="J24" s="12">
        <f t="shared" si="10"/>
        <v>-143</v>
      </c>
      <c r="K24" s="56">
        <f t="shared" si="11"/>
        <v>-7.4324324324324328E-2</v>
      </c>
    </row>
    <row r="25" spans="1:11" ht="15" customHeight="1">
      <c r="A25" s="78">
        <v>6</v>
      </c>
      <c r="B25" s="45" t="s">
        <v>20</v>
      </c>
      <c r="C25" s="38">
        <v>7197</v>
      </c>
      <c r="D25" s="38">
        <v>6536</v>
      </c>
      <c r="E25" s="38">
        <v>5939</v>
      </c>
      <c r="F25" s="12">
        <v>5727</v>
      </c>
      <c r="G25" s="12">
        <v>5331</v>
      </c>
      <c r="H25" s="96">
        <f t="shared" si="8"/>
        <v>-396</v>
      </c>
      <c r="I25" s="50">
        <f t="shared" si="9"/>
        <v>-6.914614981665794E-2</v>
      </c>
      <c r="J25" s="12">
        <f t="shared" si="10"/>
        <v>-608</v>
      </c>
      <c r="K25" s="56">
        <f t="shared" si="11"/>
        <v>-0.10237413706011113</v>
      </c>
    </row>
    <row r="26" spans="1:11" ht="15" customHeight="1">
      <c r="A26" s="78">
        <v>8</v>
      </c>
      <c r="B26" s="45" t="s">
        <v>21</v>
      </c>
      <c r="C26" s="38">
        <v>2575</v>
      </c>
      <c r="D26" s="38">
        <v>2200</v>
      </c>
      <c r="E26" s="38">
        <v>1935</v>
      </c>
      <c r="F26" s="12">
        <v>1991</v>
      </c>
      <c r="G26" s="12">
        <v>1788</v>
      </c>
      <c r="H26" s="96">
        <f t="shared" si="8"/>
        <v>-203</v>
      </c>
      <c r="I26" s="50">
        <f t="shared" si="9"/>
        <v>-0.10195881466599699</v>
      </c>
      <c r="J26" s="12">
        <f t="shared" si="10"/>
        <v>-147</v>
      </c>
      <c r="K26" s="56">
        <f t="shared" si="11"/>
        <v>-7.5968992248062014E-2</v>
      </c>
    </row>
    <row r="27" spans="1:11" ht="15" customHeight="1">
      <c r="A27" s="78">
        <v>9</v>
      </c>
      <c r="B27" s="45" t="s">
        <v>22</v>
      </c>
      <c r="C27" s="38">
        <v>1347</v>
      </c>
      <c r="D27" s="38">
        <v>1257</v>
      </c>
      <c r="E27" s="38">
        <v>1092</v>
      </c>
      <c r="F27" s="12">
        <v>1082</v>
      </c>
      <c r="G27" s="12">
        <v>850</v>
      </c>
      <c r="H27" s="96">
        <f t="shared" si="8"/>
        <v>-232</v>
      </c>
      <c r="I27" s="50">
        <f t="shared" si="9"/>
        <v>-0.2144177449168207</v>
      </c>
      <c r="J27" s="12">
        <f t="shared" si="10"/>
        <v>-242</v>
      </c>
      <c r="K27" s="56">
        <f t="shared" si="11"/>
        <v>-0.2216117216117216</v>
      </c>
    </row>
    <row r="28" spans="1:11" s="82" customFormat="1" ht="15" customHeight="1">
      <c r="A28" s="80">
        <v>7</v>
      </c>
      <c r="B28" s="47" t="s">
        <v>82</v>
      </c>
      <c r="C28" s="39">
        <v>9365</v>
      </c>
      <c r="D28" s="39">
        <v>8382</v>
      </c>
      <c r="E28" s="39">
        <v>7693</v>
      </c>
      <c r="F28" s="20">
        <v>7255</v>
      </c>
      <c r="G28" s="20">
        <v>6695</v>
      </c>
      <c r="H28" s="4">
        <f t="shared" si="8"/>
        <v>-560</v>
      </c>
      <c r="I28" s="50">
        <f t="shared" si="9"/>
        <v>-7.7188146106133698E-2</v>
      </c>
      <c r="J28" s="20">
        <f t="shared" si="10"/>
        <v>-998</v>
      </c>
      <c r="K28" s="56">
        <f t="shared" si="11"/>
        <v>-0.12972832445079943</v>
      </c>
    </row>
    <row r="29" spans="1:11" s="82" customFormat="1" ht="25.5" customHeight="1">
      <c r="A29" s="279" t="s">
        <v>126</v>
      </c>
      <c r="B29" s="280"/>
      <c r="C29" s="230">
        <f>C30</f>
        <v>24870</v>
      </c>
      <c r="D29" s="230">
        <f>D30</f>
        <v>21393</v>
      </c>
      <c r="E29" s="230">
        <f>E30</f>
        <v>18576</v>
      </c>
      <c r="F29" s="230">
        <f t="shared" ref="F29:G29" si="13">F30</f>
        <v>16645</v>
      </c>
      <c r="G29" s="230">
        <f t="shared" si="13"/>
        <v>15220</v>
      </c>
      <c r="H29" s="224">
        <f t="shared" si="8"/>
        <v>-1425</v>
      </c>
      <c r="I29" s="234">
        <f t="shared" si="9"/>
        <v>-8.5611294683088021E-2</v>
      </c>
      <c r="J29" s="227">
        <f t="shared" si="10"/>
        <v>-3356</v>
      </c>
      <c r="K29" s="229">
        <f t="shared" si="11"/>
        <v>-0.18066322136089577</v>
      </c>
    </row>
    <row r="30" spans="1:11" s="82" customFormat="1" ht="15" customHeight="1">
      <c r="A30" s="80">
        <v>1</v>
      </c>
      <c r="B30" s="47" t="s">
        <v>127</v>
      </c>
      <c r="C30" s="39">
        <v>24870</v>
      </c>
      <c r="D30" s="39">
        <v>21393</v>
      </c>
      <c r="E30" s="39">
        <v>18576</v>
      </c>
      <c r="F30" s="20">
        <v>16645</v>
      </c>
      <c r="G30" s="20">
        <v>15220</v>
      </c>
      <c r="H30" s="4">
        <f t="shared" si="8"/>
        <v>-1425</v>
      </c>
      <c r="I30" s="50">
        <f t="shared" si="9"/>
        <v>-8.5611294683088021E-2</v>
      </c>
      <c r="J30" s="20">
        <f t="shared" si="10"/>
        <v>-3356</v>
      </c>
      <c r="K30" s="56">
        <f t="shared" si="11"/>
        <v>-0.18066322136089577</v>
      </c>
    </row>
    <row r="31" spans="1:11" s="83" customFormat="1" ht="25.5" customHeight="1">
      <c r="A31" s="297" t="s">
        <v>163</v>
      </c>
      <c r="B31" s="335"/>
      <c r="C31" s="230">
        <f>SUM(C32:C37)</f>
        <v>15768</v>
      </c>
      <c r="D31" s="230">
        <f>SUM(D32:D37)</f>
        <v>14137</v>
      </c>
      <c r="E31" s="230">
        <f>SUM(E32:E37)</f>
        <v>12886</v>
      </c>
      <c r="F31" s="230">
        <f t="shared" ref="F31:G31" si="14">SUM(F32:F37)</f>
        <v>12021</v>
      </c>
      <c r="G31" s="230">
        <f t="shared" si="14"/>
        <v>11033</v>
      </c>
      <c r="H31" s="227">
        <f t="shared" si="8"/>
        <v>-988</v>
      </c>
      <c r="I31" s="234">
        <f t="shared" ref="I31:I45" si="15">H31/F31</f>
        <v>-8.2189501705348972E-2</v>
      </c>
      <c r="J31" s="227">
        <f t="shared" ref="J31:J45" si="16">G31-E31</f>
        <v>-1853</v>
      </c>
      <c r="K31" s="229">
        <f t="shared" ref="K31:K45" si="17">J31/E31</f>
        <v>-0.14379947229551451</v>
      </c>
    </row>
    <row r="32" spans="1:11" ht="15" customHeight="1">
      <c r="A32" s="78">
        <v>1</v>
      </c>
      <c r="B32" s="45" t="s">
        <v>25</v>
      </c>
      <c r="C32" s="38">
        <v>2264</v>
      </c>
      <c r="D32" s="38">
        <v>2203</v>
      </c>
      <c r="E32" s="38">
        <v>2133</v>
      </c>
      <c r="F32" s="12">
        <v>1962</v>
      </c>
      <c r="G32" s="12">
        <v>1778</v>
      </c>
      <c r="H32" s="96">
        <f t="shared" si="8"/>
        <v>-184</v>
      </c>
      <c r="I32" s="50">
        <f t="shared" si="15"/>
        <v>-9.3781855249745152E-2</v>
      </c>
      <c r="J32" s="12">
        <f t="shared" si="16"/>
        <v>-355</v>
      </c>
      <c r="K32" s="56">
        <f t="shared" si="17"/>
        <v>-0.16643225503984999</v>
      </c>
    </row>
    <row r="33" spans="1:11" ht="15" customHeight="1">
      <c r="A33" s="78">
        <v>2</v>
      </c>
      <c r="B33" s="45" t="s">
        <v>28</v>
      </c>
      <c r="C33" s="38">
        <v>2230</v>
      </c>
      <c r="D33" s="38">
        <v>2019</v>
      </c>
      <c r="E33" s="38">
        <v>1832</v>
      </c>
      <c r="F33" s="12">
        <v>1769</v>
      </c>
      <c r="G33" s="12">
        <v>1566</v>
      </c>
      <c r="H33" s="96">
        <f t="shared" si="8"/>
        <v>-203</v>
      </c>
      <c r="I33" s="50">
        <f t="shared" si="15"/>
        <v>-0.11475409836065574</v>
      </c>
      <c r="J33" s="12">
        <f t="shared" si="16"/>
        <v>-266</v>
      </c>
      <c r="K33" s="56">
        <f t="shared" si="17"/>
        <v>-0.14519650655021835</v>
      </c>
    </row>
    <row r="34" spans="1:11" ht="15" customHeight="1">
      <c r="A34" s="78">
        <v>3</v>
      </c>
      <c r="B34" s="45" t="s">
        <v>54</v>
      </c>
      <c r="C34" s="38">
        <v>2597</v>
      </c>
      <c r="D34" s="38">
        <v>2184</v>
      </c>
      <c r="E34" s="38">
        <v>1828</v>
      </c>
      <c r="F34" s="12">
        <v>1620</v>
      </c>
      <c r="G34" s="12">
        <v>1489</v>
      </c>
      <c r="H34" s="96">
        <f t="shared" si="8"/>
        <v>-131</v>
      </c>
      <c r="I34" s="50">
        <f t="shared" si="15"/>
        <v>-8.0864197530864199E-2</v>
      </c>
      <c r="J34" s="12">
        <f t="shared" si="16"/>
        <v>-339</v>
      </c>
      <c r="K34" s="56">
        <f t="shared" si="17"/>
        <v>-0.18544857768052517</v>
      </c>
    </row>
    <row r="35" spans="1:11" ht="15" customHeight="1">
      <c r="A35" s="78">
        <v>4</v>
      </c>
      <c r="B35" s="45" t="s">
        <v>29</v>
      </c>
      <c r="C35" s="38">
        <v>1672</v>
      </c>
      <c r="D35" s="38">
        <v>1483</v>
      </c>
      <c r="E35" s="38">
        <v>1353</v>
      </c>
      <c r="F35" s="12">
        <v>1253</v>
      </c>
      <c r="G35" s="12">
        <v>1174</v>
      </c>
      <c r="H35" s="96">
        <f t="shared" si="8"/>
        <v>-79</v>
      </c>
      <c r="I35" s="50">
        <f t="shared" si="15"/>
        <v>-6.3048683160415009E-2</v>
      </c>
      <c r="J35" s="12">
        <f t="shared" si="16"/>
        <v>-179</v>
      </c>
      <c r="K35" s="56">
        <f t="shared" si="17"/>
        <v>-0.13229859571322986</v>
      </c>
    </row>
    <row r="36" spans="1:11" ht="15" customHeight="1">
      <c r="A36" s="78">
        <v>5</v>
      </c>
      <c r="B36" s="45" t="s">
        <v>30</v>
      </c>
      <c r="C36" s="38">
        <v>1695</v>
      </c>
      <c r="D36" s="38">
        <v>1559</v>
      </c>
      <c r="E36" s="38">
        <v>1356</v>
      </c>
      <c r="F36" s="12">
        <v>1298</v>
      </c>
      <c r="G36" s="12">
        <v>1228</v>
      </c>
      <c r="H36" s="96">
        <f t="shared" si="8"/>
        <v>-70</v>
      </c>
      <c r="I36" s="50">
        <f t="shared" si="15"/>
        <v>-5.3929121725731895E-2</v>
      </c>
      <c r="J36" s="12">
        <f t="shared" si="16"/>
        <v>-128</v>
      </c>
      <c r="K36" s="56">
        <f t="shared" si="17"/>
        <v>-9.4395280235988199E-2</v>
      </c>
    </row>
    <row r="37" spans="1:11" ht="15" customHeight="1">
      <c r="A37" s="78">
        <v>6</v>
      </c>
      <c r="B37" s="45" t="s">
        <v>37</v>
      </c>
      <c r="C37" s="38">
        <v>5310</v>
      </c>
      <c r="D37" s="38">
        <v>4689</v>
      </c>
      <c r="E37" s="38">
        <v>4384</v>
      </c>
      <c r="F37" s="12">
        <v>4119</v>
      </c>
      <c r="G37" s="12">
        <v>3798</v>
      </c>
      <c r="H37" s="96">
        <f t="shared" si="8"/>
        <v>-321</v>
      </c>
      <c r="I37" s="50">
        <f t="shared" si="15"/>
        <v>-7.7931536780772026E-2</v>
      </c>
      <c r="J37" s="12">
        <f t="shared" si="16"/>
        <v>-586</v>
      </c>
      <c r="K37" s="56">
        <f t="shared" si="17"/>
        <v>-0.13366788321167883</v>
      </c>
    </row>
    <row r="38" spans="1:11" s="83" customFormat="1" ht="25.5" customHeight="1">
      <c r="A38" s="297" t="s">
        <v>164</v>
      </c>
      <c r="B38" s="335"/>
      <c r="C38" s="230">
        <f>SUM(C39:C45)</f>
        <v>13356</v>
      </c>
      <c r="D38" s="230">
        <f>SUM(D39:D45)</f>
        <v>11654</v>
      </c>
      <c r="E38" s="230">
        <f>SUM(E39:E45)</f>
        <v>10418</v>
      </c>
      <c r="F38" s="230">
        <f t="shared" ref="F38:G38" si="18">SUM(F39:F45)</f>
        <v>9592</v>
      </c>
      <c r="G38" s="230">
        <f t="shared" si="18"/>
        <v>8781</v>
      </c>
      <c r="H38" s="227">
        <f t="shared" si="8"/>
        <v>-811</v>
      </c>
      <c r="I38" s="234">
        <f t="shared" si="15"/>
        <v>-8.4549624687239366E-2</v>
      </c>
      <c r="J38" s="227">
        <f t="shared" si="16"/>
        <v>-1637</v>
      </c>
      <c r="K38" s="229">
        <f t="shared" si="17"/>
        <v>-0.15713188711844883</v>
      </c>
    </row>
    <row r="39" spans="1:11" ht="15" customHeight="1">
      <c r="A39" s="78">
        <v>1</v>
      </c>
      <c r="B39" s="45" t="s">
        <v>26</v>
      </c>
      <c r="C39" s="38">
        <v>1188</v>
      </c>
      <c r="D39" s="38">
        <v>1041</v>
      </c>
      <c r="E39" s="38">
        <v>958</v>
      </c>
      <c r="F39" s="12">
        <v>788</v>
      </c>
      <c r="G39" s="12">
        <v>719</v>
      </c>
      <c r="H39" s="96">
        <f t="shared" si="8"/>
        <v>-69</v>
      </c>
      <c r="I39" s="50">
        <f t="shared" si="15"/>
        <v>-8.7563451776649745E-2</v>
      </c>
      <c r="J39" s="12">
        <f t="shared" si="16"/>
        <v>-239</v>
      </c>
      <c r="K39" s="56">
        <f t="shared" si="17"/>
        <v>-0.24947807933194155</v>
      </c>
    </row>
    <row r="40" spans="1:11" ht="15" customHeight="1">
      <c r="A40" s="78">
        <v>2</v>
      </c>
      <c r="B40" s="45" t="s">
        <v>27</v>
      </c>
      <c r="C40" s="38">
        <v>1520</v>
      </c>
      <c r="D40" s="38">
        <v>1118</v>
      </c>
      <c r="E40" s="38">
        <v>968</v>
      </c>
      <c r="F40" s="12">
        <v>744</v>
      </c>
      <c r="G40" s="12">
        <v>614</v>
      </c>
      <c r="H40" s="96">
        <f t="shared" si="8"/>
        <v>-130</v>
      </c>
      <c r="I40" s="50">
        <f t="shared" si="15"/>
        <v>-0.17473118279569894</v>
      </c>
      <c r="J40" s="12">
        <f t="shared" si="16"/>
        <v>-354</v>
      </c>
      <c r="K40" s="56">
        <f t="shared" si="17"/>
        <v>-0.36570247933884298</v>
      </c>
    </row>
    <row r="41" spans="1:11" ht="15" customHeight="1">
      <c r="A41" s="78">
        <v>3</v>
      </c>
      <c r="B41" s="45" t="s">
        <v>31</v>
      </c>
      <c r="C41" s="38">
        <v>2822</v>
      </c>
      <c r="D41" s="38">
        <v>2491</v>
      </c>
      <c r="E41" s="38">
        <v>2314</v>
      </c>
      <c r="F41" s="12">
        <v>2205</v>
      </c>
      <c r="G41" s="12">
        <v>2007</v>
      </c>
      <c r="H41" s="96">
        <f t="shared" si="8"/>
        <v>-198</v>
      </c>
      <c r="I41" s="50">
        <f t="shared" si="15"/>
        <v>-8.9795918367346933E-2</v>
      </c>
      <c r="J41" s="12">
        <f t="shared" si="16"/>
        <v>-307</v>
      </c>
      <c r="K41" s="56">
        <f t="shared" si="17"/>
        <v>-0.13267070008643042</v>
      </c>
    </row>
    <row r="42" spans="1:11" ht="15" customHeight="1">
      <c r="A42" s="78">
        <v>4</v>
      </c>
      <c r="B42" s="45" t="s">
        <v>32</v>
      </c>
      <c r="C42" s="38">
        <v>2515</v>
      </c>
      <c r="D42" s="38">
        <v>2268</v>
      </c>
      <c r="E42" s="38">
        <v>2071</v>
      </c>
      <c r="F42" s="12">
        <v>1910</v>
      </c>
      <c r="G42" s="12">
        <v>1771</v>
      </c>
      <c r="H42" s="96">
        <f t="shared" si="8"/>
        <v>-139</v>
      </c>
      <c r="I42" s="50">
        <f t="shared" si="15"/>
        <v>-7.277486910994764E-2</v>
      </c>
      <c r="J42" s="12">
        <f t="shared" si="16"/>
        <v>-300</v>
      </c>
      <c r="K42" s="56">
        <f t="shared" si="17"/>
        <v>-0.14485755673587639</v>
      </c>
    </row>
    <row r="43" spans="1:11" ht="15" customHeight="1">
      <c r="A43" s="78">
        <v>5</v>
      </c>
      <c r="B43" s="45" t="s">
        <v>34</v>
      </c>
      <c r="C43" s="38">
        <v>1859</v>
      </c>
      <c r="D43" s="38">
        <v>1601</v>
      </c>
      <c r="E43" s="38">
        <v>1487</v>
      </c>
      <c r="F43" s="12">
        <v>1420</v>
      </c>
      <c r="G43" s="12">
        <v>1339</v>
      </c>
      <c r="H43" s="96">
        <f t="shared" si="8"/>
        <v>-81</v>
      </c>
      <c r="I43" s="50">
        <f t="shared" si="15"/>
        <v>-5.7042253521126761E-2</v>
      </c>
      <c r="J43" s="12">
        <f t="shared" si="16"/>
        <v>-148</v>
      </c>
      <c r="K43" s="56">
        <f t="shared" si="17"/>
        <v>-9.9529253530598522E-2</v>
      </c>
    </row>
    <row r="44" spans="1:11" ht="15" customHeight="1">
      <c r="A44" s="78">
        <v>6</v>
      </c>
      <c r="B44" s="45" t="s">
        <v>35</v>
      </c>
      <c r="C44" s="38">
        <v>1443</v>
      </c>
      <c r="D44" s="38">
        <v>1314</v>
      </c>
      <c r="E44" s="38">
        <v>934</v>
      </c>
      <c r="F44" s="12">
        <v>834</v>
      </c>
      <c r="G44" s="12">
        <v>788</v>
      </c>
      <c r="H44" s="96">
        <f t="shared" si="8"/>
        <v>-46</v>
      </c>
      <c r="I44" s="50">
        <f t="shared" si="15"/>
        <v>-5.5155875299760189E-2</v>
      </c>
      <c r="J44" s="12">
        <f t="shared" si="16"/>
        <v>-146</v>
      </c>
      <c r="K44" s="56">
        <f t="shared" si="17"/>
        <v>-0.15631691648822268</v>
      </c>
    </row>
    <row r="45" spans="1:11" ht="15" customHeight="1">
      <c r="A45" s="78">
        <v>7</v>
      </c>
      <c r="B45" s="45" t="s">
        <v>39</v>
      </c>
      <c r="C45" s="38">
        <v>2009</v>
      </c>
      <c r="D45" s="38">
        <v>1821</v>
      </c>
      <c r="E45" s="38">
        <v>1686</v>
      </c>
      <c r="F45" s="12">
        <v>1691</v>
      </c>
      <c r="G45" s="12">
        <v>1543</v>
      </c>
      <c r="H45" s="96">
        <f t="shared" si="8"/>
        <v>-148</v>
      </c>
      <c r="I45" s="50">
        <f t="shared" si="15"/>
        <v>-8.7522176227084567E-2</v>
      </c>
      <c r="J45" s="12">
        <f t="shared" si="16"/>
        <v>-143</v>
      </c>
      <c r="K45" s="56">
        <f t="shared" si="17"/>
        <v>-8.481613285883749E-2</v>
      </c>
    </row>
    <row r="46" spans="1:11" s="83" customFormat="1" ht="25.5" customHeight="1">
      <c r="A46" s="297" t="s">
        <v>165</v>
      </c>
      <c r="B46" s="335"/>
      <c r="C46" s="230">
        <f t="shared" ref="C46:G46" si="19">SUM(C47:C50)</f>
        <v>12312</v>
      </c>
      <c r="D46" s="230">
        <f t="shared" si="19"/>
        <v>11198</v>
      </c>
      <c r="E46" s="230">
        <f t="shared" si="19"/>
        <v>10324</v>
      </c>
      <c r="F46" s="230">
        <f t="shared" si="19"/>
        <v>9975</v>
      </c>
      <c r="G46" s="230">
        <f t="shared" si="19"/>
        <v>9241</v>
      </c>
      <c r="H46" s="227">
        <f t="shared" si="8"/>
        <v>-734</v>
      </c>
      <c r="I46" s="234">
        <f>H46/F46</f>
        <v>-7.3583959899749377E-2</v>
      </c>
      <c r="J46" s="227">
        <f>G46-E46</f>
        <v>-1083</v>
      </c>
      <c r="K46" s="229">
        <f>J46/E46</f>
        <v>-0.10490120108485083</v>
      </c>
    </row>
    <row r="47" spans="1:11" ht="15" customHeight="1">
      <c r="A47" s="78">
        <v>1</v>
      </c>
      <c r="B47" s="45" t="s">
        <v>13</v>
      </c>
      <c r="C47" s="38">
        <v>1857</v>
      </c>
      <c r="D47" s="38">
        <v>1654</v>
      </c>
      <c r="E47" s="38">
        <v>1610</v>
      </c>
      <c r="F47" s="12">
        <v>1625</v>
      </c>
      <c r="G47" s="12">
        <v>1462</v>
      </c>
      <c r="H47" s="96">
        <f t="shared" si="5"/>
        <v>-163</v>
      </c>
      <c r="I47" s="50">
        <f t="shared" ref="I47:I49" si="20">H47/F47</f>
        <v>-0.10030769230769231</v>
      </c>
      <c r="J47" s="12">
        <f t="shared" ref="J47:J49" si="21">G47-E47</f>
        <v>-148</v>
      </c>
      <c r="K47" s="56">
        <f t="shared" ref="K47:K49" si="22">J47/E47</f>
        <v>-9.1925465838509315E-2</v>
      </c>
    </row>
    <row r="48" spans="1:11" ht="15" customHeight="1">
      <c r="A48" s="78">
        <v>2</v>
      </c>
      <c r="B48" s="45" t="s">
        <v>14</v>
      </c>
      <c r="C48" s="38">
        <v>4034</v>
      </c>
      <c r="D48" s="38">
        <v>3648</v>
      </c>
      <c r="E48" s="38">
        <v>3348</v>
      </c>
      <c r="F48" s="12">
        <v>3252</v>
      </c>
      <c r="G48" s="12">
        <v>2948</v>
      </c>
      <c r="H48" s="96">
        <f t="shared" si="5"/>
        <v>-304</v>
      </c>
      <c r="I48" s="50">
        <f t="shared" si="20"/>
        <v>-9.348093480934809E-2</v>
      </c>
      <c r="J48" s="12">
        <f t="shared" si="21"/>
        <v>-400</v>
      </c>
      <c r="K48" s="56">
        <f t="shared" si="22"/>
        <v>-0.11947431302270012</v>
      </c>
    </row>
    <row r="49" spans="1:11" ht="15" customHeight="1">
      <c r="A49" s="78">
        <v>3</v>
      </c>
      <c r="B49" s="45" t="s">
        <v>16</v>
      </c>
      <c r="C49" s="38">
        <v>2241</v>
      </c>
      <c r="D49" s="38">
        <v>2158</v>
      </c>
      <c r="E49" s="38">
        <v>2070</v>
      </c>
      <c r="F49" s="12">
        <v>2006</v>
      </c>
      <c r="G49" s="12">
        <v>1874</v>
      </c>
      <c r="H49" s="96">
        <f t="shared" si="5"/>
        <v>-132</v>
      </c>
      <c r="I49" s="50">
        <f t="shared" si="20"/>
        <v>-6.5802592223330014E-2</v>
      </c>
      <c r="J49" s="12">
        <f t="shared" si="21"/>
        <v>-196</v>
      </c>
      <c r="K49" s="56">
        <f t="shared" si="22"/>
        <v>-9.4685990338164258E-2</v>
      </c>
    </row>
    <row r="50" spans="1:11" s="82" customFormat="1" ht="15" customHeight="1">
      <c r="A50" s="80">
        <v>4</v>
      </c>
      <c r="B50" s="47" t="s">
        <v>15</v>
      </c>
      <c r="C50" s="39">
        <v>4180</v>
      </c>
      <c r="D50" s="39">
        <v>3738</v>
      </c>
      <c r="E50" s="39">
        <v>3296</v>
      </c>
      <c r="F50" s="20">
        <v>3092</v>
      </c>
      <c r="G50" s="20">
        <v>2957</v>
      </c>
      <c r="H50" s="4">
        <f t="shared" si="5"/>
        <v>-135</v>
      </c>
      <c r="I50" s="50">
        <f>H50/F50</f>
        <v>-4.3661060802069857E-2</v>
      </c>
      <c r="J50" s="20">
        <f>G50-E50</f>
        <v>-339</v>
      </c>
      <c r="K50" s="56">
        <f>J50/E50</f>
        <v>-0.10285194174757281</v>
      </c>
    </row>
    <row r="51" spans="1:11" s="83" customFormat="1" ht="25.5" customHeight="1">
      <c r="A51" s="297" t="s">
        <v>166</v>
      </c>
      <c r="B51" s="335"/>
      <c r="C51" s="230">
        <f>SUM(C52:C56)</f>
        <v>6962</v>
      </c>
      <c r="D51" s="230">
        <f>SUM(D52:D56)</f>
        <v>6111</v>
      </c>
      <c r="E51" s="230">
        <f>SUM(E52:E56)</f>
        <v>5584</v>
      </c>
      <c r="F51" s="230">
        <f t="shared" ref="F51:G51" si="23">SUM(F52:F56)</f>
        <v>5232</v>
      </c>
      <c r="G51" s="230">
        <f t="shared" si="23"/>
        <v>4847</v>
      </c>
      <c r="H51" s="227">
        <f>G51-F51</f>
        <v>-385</v>
      </c>
      <c r="I51" s="234">
        <f>H51/F51</f>
        <v>-7.3585626911314983E-2</v>
      </c>
      <c r="J51" s="227">
        <f>G51-E51</f>
        <v>-737</v>
      </c>
      <c r="K51" s="229">
        <f>J51/E51</f>
        <v>-0.13198424068767908</v>
      </c>
    </row>
    <row r="52" spans="1:11" ht="15" customHeight="1">
      <c r="A52" s="78">
        <v>1</v>
      </c>
      <c r="B52" s="45" t="s">
        <v>85</v>
      </c>
      <c r="C52" s="38">
        <v>722</v>
      </c>
      <c r="D52" s="38">
        <v>666</v>
      </c>
      <c r="E52" s="38">
        <v>627</v>
      </c>
      <c r="F52" s="12">
        <v>613</v>
      </c>
      <c r="G52" s="12">
        <v>541</v>
      </c>
      <c r="H52" s="96">
        <f t="shared" si="5"/>
        <v>-72</v>
      </c>
      <c r="I52" s="50">
        <f>H52/F52</f>
        <v>-0.11745513866231648</v>
      </c>
      <c r="J52" s="12">
        <f>G52-E52</f>
        <v>-86</v>
      </c>
      <c r="K52" s="56">
        <f>J52/E52</f>
        <v>-0.13716108452950559</v>
      </c>
    </row>
    <row r="53" spans="1:11" ht="15" customHeight="1">
      <c r="A53" s="78">
        <v>2</v>
      </c>
      <c r="B53" s="45" t="s">
        <v>23</v>
      </c>
      <c r="C53" s="38">
        <v>1563</v>
      </c>
      <c r="D53" s="38">
        <v>1323</v>
      </c>
      <c r="E53" s="38">
        <v>1227</v>
      </c>
      <c r="F53" s="12">
        <v>1168</v>
      </c>
      <c r="G53" s="12">
        <v>1118</v>
      </c>
      <c r="H53" s="96">
        <f t="shared" si="5"/>
        <v>-50</v>
      </c>
      <c r="I53" s="50">
        <f t="shared" ref="I53:I56" si="24">H53/F53</f>
        <v>-4.2808219178082189E-2</v>
      </c>
      <c r="J53" s="12">
        <f t="shared" ref="J53:J56" si="25">G53-E53</f>
        <v>-109</v>
      </c>
      <c r="K53" s="56">
        <f t="shared" ref="K53:K56" si="26">J53/E53</f>
        <v>-8.8834555827220871E-2</v>
      </c>
    </row>
    <row r="54" spans="1:11" ht="15" customHeight="1">
      <c r="A54" s="78">
        <v>3</v>
      </c>
      <c r="B54" s="45" t="s">
        <v>24</v>
      </c>
      <c r="C54" s="38">
        <v>1199</v>
      </c>
      <c r="D54" s="38">
        <v>1076</v>
      </c>
      <c r="E54" s="38">
        <v>942</v>
      </c>
      <c r="F54" s="12">
        <v>892</v>
      </c>
      <c r="G54" s="12">
        <v>797</v>
      </c>
      <c r="H54" s="96">
        <f t="shared" si="5"/>
        <v>-95</v>
      </c>
      <c r="I54" s="50">
        <f t="shared" si="24"/>
        <v>-0.10650224215246637</v>
      </c>
      <c r="J54" s="12">
        <f t="shared" si="25"/>
        <v>-145</v>
      </c>
      <c r="K54" s="56">
        <f t="shared" si="26"/>
        <v>-0.15392781316348195</v>
      </c>
    </row>
    <row r="55" spans="1:11" ht="15" customHeight="1">
      <c r="A55" s="78">
        <v>4</v>
      </c>
      <c r="B55" s="45" t="s">
        <v>36</v>
      </c>
      <c r="C55" s="38">
        <v>1708</v>
      </c>
      <c r="D55" s="38">
        <v>1550</v>
      </c>
      <c r="E55" s="38">
        <v>1398</v>
      </c>
      <c r="F55" s="12">
        <v>1265</v>
      </c>
      <c r="G55" s="12">
        <v>1173</v>
      </c>
      <c r="H55" s="96">
        <f t="shared" si="5"/>
        <v>-92</v>
      </c>
      <c r="I55" s="50">
        <f t="shared" si="24"/>
        <v>-7.2727272727272724E-2</v>
      </c>
      <c r="J55" s="12">
        <f t="shared" si="25"/>
        <v>-225</v>
      </c>
      <c r="K55" s="56">
        <f t="shared" si="26"/>
        <v>-0.1609442060085837</v>
      </c>
    </row>
    <row r="56" spans="1:11" s="82" customFormat="1" ht="15" customHeight="1" thickBot="1">
      <c r="A56" s="84">
        <v>5</v>
      </c>
      <c r="B56" s="85" t="s">
        <v>87</v>
      </c>
      <c r="C56" s="64">
        <v>1770</v>
      </c>
      <c r="D56" s="64">
        <v>1496</v>
      </c>
      <c r="E56" s="64">
        <v>1390</v>
      </c>
      <c r="F56" s="29">
        <v>1294</v>
      </c>
      <c r="G56" s="29">
        <v>1218</v>
      </c>
      <c r="H56" s="97">
        <f t="shared" si="5"/>
        <v>-76</v>
      </c>
      <c r="I56" s="88">
        <f t="shared" si="24"/>
        <v>-5.8732612055641419E-2</v>
      </c>
      <c r="J56" s="29">
        <f t="shared" si="25"/>
        <v>-172</v>
      </c>
      <c r="K56" s="72">
        <f t="shared" si="26"/>
        <v>-0.12374100719424461</v>
      </c>
    </row>
    <row r="57" spans="1:11" ht="13.5" thickTop="1"/>
    <row r="88" spans="1:10">
      <c r="C88" s="89"/>
      <c r="D88" s="89"/>
      <c r="E88" s="89"/>
      <c r="F88" s="89"/>
      <c r="G88" s="89"/>
      <c r="H88" s="90"/>
      <c r="I88" s="90"/>
      <c r="J88" s="90"/>
    </row>
    <row r="89" spans="1:10">
      <c r="A89" s="98"/>
      <c r="B89" s="1"/>
      <c r="C89" s="1"/>
      <c r="D89" s="1"/>
      <c r="E89" s="1"/>
      <c r="F89" s="1"/>
    </row>
  </sheetData>
  <mergeCells count="20">
    <mergeCell ref="A5:B5"/>
    <mergeCell ref="A6:B6"/>
    <mergeCell ref="A7:B7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K3"/>
    <mergeCell ref="A51:B51"/>
    <mergeCell ref="A20:B20"/>
    <mergeCell ref="A29:B29"/>
    <mergeCell ref="A13:B13"/>
    <mergeCell ref="A46:B46"/>
    <mergeCell ref="A31:B31"/>
    <mergeCell ref="A38:B38"/>
  </mergeCells>
  <printOptions horizontalCentered="1" verticalCentered="1"/>
  <pageMargins left="0.78740157480314965" right="0.39370078740157483" top="0.59055118110236227" bottom="0.59055118110236227" header="0" footer="0"/>
  <pageSetup paperSize="9" scale="66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5</vt:i4>
      </vt:variant>
    </vt:vector>
  </HeadingPairs>
  <TitlesOfParts>
    <vt:vector size="26" baseType="lpstr">
      <vt:lpstr>Z1_podmioty</vt:lpstr>
      <vt:lpstr>Z2_bezrobotni_ogółem</vt:lpstr>
      <vt:lpstr>Z_3_stopa_bezrobocia</vt:lpstr>
      <vt:lpstr>Z4_napływ_bezrobotnych</vt:lpstr>
      <vt:lpstr>Z5_odpływ_bezrobotnych</vt:lpstr>
      <vt:lpstr>Z6 _podjęcia_pracy </vt:lpstr>
      <vt:lpstr>Z7 _niepotwierdzenie_gotowosci</vt:lpstr>
      <vt:lpstr>Z8_udział_podjęć_prcy</vt:lpstr>
      <vt:lpstr>Z9_kobiety </vt:lpstr>
      <vt:lpstr>Z10_udział_kobiet</vt:lpstr>
      <vt:lpstr>Z11_zamieszkali_na_wsi </vt:lpstr>
      <vt:lpstr>Z12_udział_zamieszkałych_na_wsi</vt:lpstr>
      <vt:lpstr>Z13_wybrane_kategorie_bezrobotn</vt:lpstr>
      <vt:lpstr>Z14_wiek</vt:lpstr>
      <vt:lpstr>Z15_wykształcenie </vt:lpstr>
      <vt:lpstr>Z16_staż </vt:lpstr>
      <vt:lpstr>Z17_czas</vt:lpstr>
      <vt:lpstr>Z18_szczegolna</vt:lpstr>
      <vt:lpstr>Z19_naplyw_bezrobot_szczeg</vt:lpstr>
      <vt:lpstr>Z20_odpływ_bezrob_szczeg_sytuac</vt:lpstr>
      <vt:lpstr>Arkusz1</vt:lpstr>
      <vt:lpstr>Z_3_stopa_bezrobocia!Obszar_wydruku</vt:lpstr>
      <vt:lpstr>'Z11_zamieszkali_na_wsi '!Obszar_wydruku</vt:lpstr>
      <vt:lpstr>Z13_wybrane_kategorie_bezrobotn!Obszar_wydruku</vt:lpstr>
      <vt:lpstr>Z2_bezrobotni_ogółem!Obszar_wydruku</vt:lpstr>
      <vt:lpstr>'Z9_kobiety '!Obszar_wydruku</vt:lpstr>
    </vt:vector>
  </TitlesOfParts>
  <Company>TC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Szarpak</dc:creator>
  <cp:lastModifiedBy>HNiewiadomska</cp:lastModifiedBy>
  <cp:lastPrinted>2016-10-14T10:24:49Z</cp:lastPrinted>
  <dcterms:created xsi:type="dcterms:W3CDTF">2001-03-11T18:13:53Z</dcterms:created>
  <dcterms:modified xsi:type="dcterms:W3CDTF">2017-09-04T11:29:31Z</dcterms:modified>
</cp:coreProperties>
</file>